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에어컨 입찰20260305\"/>
    </mc:Choice>
  </mc:AlternateContent>
  <xr:revisionPtr revIDLastSave="0" documentId="13_ncr:1_{09459045-4725-4509-BCE7-194C8C6BDE46}" xr6:coauthVersionLast="36" xr6:coauthVersionMax="36" xr10:uidLastSave="{00000000-0000-0000-0000-000000000000}"/>
  <bookViews>
    <workbookView xWindow="0" yWindow="0" windowWidth="28800" windowHeight="12060" activeTab="3" xr2:uid="{00000000-000D-0000-FFFF-FFFF00000000}"/>
  </bookViews>
  <sheets>
    <sheet name="표지" sheetId="1" r:id="rId1"/>
    <sheet name="원가계산서" sheetId="2" r:id="rId2"/>
    <sheet name="공종별집계표" sheetId="3" r:id="rId3"/>
    <sheet name="공종별내역서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ab42">#REF!</definedName>
    <definedName name="_B2">'[1]단면 (2)'!$K$55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H2">'[2]기둥(원형)'!#REF!</definedName>
    <definedName name="_RD5">[3]교각계산!$K$86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XS1">[3]교각계산!$M$40</definedName>
    <definedName name="\a">#REF!</definedName>
    <definedName name="A">[4]DATE!$E$24:$E$85</definedName>
    <definedName name="aaaa">#REF!</definedName>
    <definedName name="abc">#REF!</definedName>
    <definedName name="anscount" hidden="1">1</definedName>
    <definedName name="aqaq">'[5]ABUT수량-A1'!$T$25</definedName>
    <definedName name="as">#REF!</definedName>
    <definedName name="ASS">#REF!</definedName>
    <definedName name="B">#REF!</definedName>
    <definedName name="B1B">#REF!</definedName>
    <definedName name="B2B">#REF!</definedName>
    <definedName name="B3B">#REF!</definedName>
    <definedName name="B4B">#REF!</definedName>
    <definedName name="B5B">[6]교각1!#REF!</definedName>
    <definedName name="B6B">[6]교각1!#REF!</definedName>
    <definedName name="B7B">[6]교각1!#REF!</definedName>
    <definedName name="BBBB">#REF!</definedName>
    <definedName name="BC">[3]교각계산!$E$32</definedName>
    <definedName name="CCC">#REF!</definedName>
    <definedName name="CCCC">#REF!</definedName>
    <definedName name="COLUMN_A">#REF!</definedName>
    <definedName name="COPING_L">#REF!</definedName>
    <definedName name="COPING_W">#REF!</definedName>
    <definedName name="_xlnm.Criteria">#REF!</definedName>
    <definedName name="D">[4]DATE!$C$24:$C$85</definedName>
    <definedName name="DADD">'[7]기둥(원형)'!$O$17</definedName>
    <definedName name="_xlnm.Database">#REF!</definedName>
    <definedName name="ddd">#REF!</definedName>
    <definedName name="DIA">[6]교각1!#REF!</definedName>
    <definedName name="DIAA">'[7]기둥(원형)'!$S$5</definedName>
    <definedName name="EEEE">#REF!</definedName>
    <definedName name="_xlnm.Extract">#REF!</definedName>
    <definedName name="f">#REF!</definedName>
    <definedName name="F1F">[6]교각1!#REF!</definedName>
    <definedName name="F2F">[6]교각1!#REF!</definedName>
    <definedName name="F3F">[6]교각1!#REF!</definedName>
    <definedName name="FG">#REF!</definedName>
    <definedName name="FN">[6]교각1!#REF!</definedName>
    <definedName name="FOUND_A">#REF!</definedName>
    <definedName name="FOUND_H">#REF!</definedName>
    <definedName name="GG">#REF!</definedName>
    <definedName name="GGG">'[8]ABUT수량-A1'!$T$25</definedName>
    <definedName name="GGGG">#REF!</definedName>
    <definedName name="H">#REF!</definedName>
    <definedName name="H1H">#REF!</definedName>
    <definedName name="H2H">#REF!</definedName>
    <definedName name="H3H">#REF!</definedName>
    <definedName name="H4H">#REF!</definedName>
    <definedName name="HC">#REF!</definedName>
    <definedName name="HE">#REF!</definedName>
    <definedName name="HH">#REF!</definedName>
    <definedName name="HS">[6]교각1!#REF!</definedName>
    <definedName name="HSO">[3]교각계산!$M$38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">#REF!</definedName>
    <definedName name="KKK">'[8]ABUT수량-A1'!$T$25</definedName>
    <definedName name="L">[6]교각1!#REF!</definedName>
    <definedName name="L1L">#REF!</definedName>
    <definedName name="L2L">#REF!</definedName>
    <definedName name="L3L">#REF!</definedName>
    <definedName name="L4L">#REF!</definedName>
    <definedName name="LC">#REF!</definedName>
    <definedName name="LF">#REF!</definedName>
    <definedName name="mmm">[9]COPING!#REF!</definedName>
    <definedName name="MO">#REF!</definedName>
    <definedName name="MOO">[10]우각부보강!#REF!</definedName>
    <definedName name="M당무게">[11]DATE!$E$24:$E$85</definedName>
    <definedName name="NNN">#REF!</definedName>
    <definedName name="NNNN">'[5]ABUT수량-A1'!$T$25</definedName>
    <definedName name="NP">#REF!</definedName>
    <definedName name="NPZ">#REF!</definedName>
    <definedName name="OOO">#REF!</definedName>
    <definedName name="oooo">'[12]ABUT수량-A1'!$T$25</definedName>
    <definedName name="P_H2">#REF!</definedName>
    <definedName name="P1X">#REF!</definedName>
    <definedName name="P1Z">#REF!</definedName>
    <definedName name="P2X">#REF!</definedName>
    <definedName name="P2Z">#REF!</definedName>
    <definedName name="PL">[6]교각1!#REF!</definedName>
    <definedName name="PN">[6]교각1!#REF!</definedName>
    <definedName name="_xlnm.Print_Area" localSheetId="3">공종별내역서!$A$1:$M$23</definedName>
    <definedName name="_xlnm.Print_Area" localSheetId="2">공종별집계표!$A$1:$M$18</definedName>
    <definedName name="_xlnm.Print_Area" localSheetId="1">원가계산서!$B$1:$G$29</definedName>
    <definedName name="_xlnm.Print_Area">#REF!</definedName>
    <definedName name="PRINT_AREA_MI">#REF!</definedName>
    <definedName name="_xlnm.Print_Titles" localSheetId="3">공종별내역서!$1:$3</definedName>
    <definedName name="_xlnm.Print_Titles" localSheetId="2">공종별집계표!$1:$4</definedName>
    <definedName name="_xlnm.Print_Titles" localSheetId="1">원가계산서!$1:$3</definedName>
    <definedName name="_xlnm.Print_Titles">#REF!</definedName>
    <definedName name="PRINT_TITLES_MI">#REF!</definedName>
    <definedName name="PT">[6]교각1!#REF!</definedName>
    <definedName name="PWS">[3]교각계산!$G$108</definedName>
    <definedName name="QAQA">'[8]ABUT수량-A1'!$T$25</definedName>
    <definedName name="qqaa">'[12]ABUT수량-A1'!$T$25</definedName>
    <definedName name="qqq">'[13]ABUT수량-A1'!$T$25</definedName>
    <definedName name="QQQQ">'[14]ABUT수량-A1'!$T$25</definedName>
    <definedName name="QWQW">'[8]ABUT수량-A1'!$T$25</definedName>
    <definedName name="RAD">#REF!</definedName>
    <definedName name="_xlnm.Recorder">#REF!</definedName>
    <definedName name="RL5D">[3]교각계산!$K$98</definedName>
    <definedName name="RR">#REF!</definedName>
    <definedName name="RRR">[10]우각부보강!#REF!</definedName>
    <definedName name="S">[15]DATE!$I$24:$I$85</definedName>
    <definedName name="S2L">#REF!</definedName>
    <definedName name="SCK">#REF!</definedName>
    <definedName name="sdfg">'[12]ABUT수량-A1'!$T$25</definedName>
    <definedName name="SHT">#REF!</definedName>
    <definedName name="SK">#REF!</definedName>
    <definedName name="SS">#REF!</definedName>
    <definedName name="SSS">#REF!</definedName>
    <definedName name="SY">#REF!</definedName>
    <definedName name="T">[6]교각1!#REF!</definedName>
    <definedName name="TB">#REF!</definedName>
    <definedName name="TS">#REF!</definedName>
    <definedName name="TSS">[10]우각부보강!#REF!</definedName>
    <definedName name="TU">#REF!</definedName>
    <definedName name="TW">#REF!</definedName>
    <definedName name="TWW">#REF!</definedName>
    <definedName name="UJI">[4]DATE!$I$24:$I$85</definedName>
    <definedName name="WA">[6]교각1!#REF!</definedName>
    <definedName name="WL">[6]교각1!#REF!</definedName>
    <definedName name="WN">[6]교각1!#REF!</definedName>
    <definedName name="WW">'[8]ABUT수량-A1'!$T$25</definedName>
    <definedName name="www">'[12]ABUT수량-A1'!$T$25</definedName>
    <definedName name="계">#REF!</definedName>
    <definedName name="곡관수량">[16]DATE!$C$24:$C$85</definedName>
    <definedName name="곱">[11]DATE!$I$24:$I$85</definedName>
    <definedName name="곱곱">[17]DATE!$I$24:$I$85</definedName>
    <definedName name="곱하기">[11]DATE!$I$24:$I$85</definedName>
    <definedName name="권">[18]DATE!$I$24:$I$85</definedName>
    <definedName name="권권">[19]DATE!$I$24:$I$85</definedName>
    <definedName name="규격">[11]DATE!$C$24:$C$85</definedName>
    <definedName name="기존관보호공집계">[20]우배수!$E$24:$E$85</definedName>
    <definedName name="김종현">#REF!</definedName>
    <definedName name="ㄷㄷㄷ">'[8]ABUT수량-A1'!$T$25</definedName>
    <definedName name="단관M">[11]DATE!$H$24:$H$85</definedName>
    <definedName name="더하기">[11]DATE!$J$24:$J$85</definedName>
    <definedName name="ㅁ1">'[21]A LINE'!#REF!</definedName>
    <definedName name="ㅁㅁ">[20]우배수!$E$24:$E$85</definedName>
    <definedName name="매크로11">[22]!매크로11</definedName>
    <definedName name="매크로4">[22]!매크로4</definedName>
    <definedName name="메1">#REF!</definedName>
    <definedName name="번호">#REF!</definedName>
    <definedName name="소켓무게">[23]DATE!$G$24:$G$79</definedName>
    <definedName name="ㅇㅇㅇ">#REF!</definedName>
    <definedName name="옥계1교">#REF!</definedName>
    <definedName name="옹벽">#REF!</definedName>
    <definedName name="운반공">[24]운반공!$A:$IV</definedName>
    <definedName name="원_가_계_산_서">#REF!</definedName>
    <definedName name="이형관">[11]DATE!$B$24:$B$85</definedName>
    <definedName name="ㅈㅈ">[20]우배수!$I$24:$I$85</definedName>
    <definedName name="장산교">#REF!</definedName>
    <definedName name="접속">[6]교각1!#REF!</definedName>
    <definedName name="접속슬래브">#REF!</definedName>
    <definedName name="철근깨기수량">#REF!</definedName>
    <definedName name="토공1">[25]우배수!$H$24:$H$85</definedName>
    <definedName name="품명">#REF!</definedName>
    <definedName name="품명2">#REF!</definedName>
    <definedName name="형상">[11]DATE!$D$24:$D$85</definedName>
    <definedName name="ㅐㅐㅐ">'[8]ABUT수량-A1'!$T$25</definedName>
  </definedNames>
  <calcPr calcId="191029"/>
</workbook>
</file>

<file path=xl/calcChain.xml><?xml version="1.0" encoding="utf-8"?>
<calcChain xmlns="http://schemas.openxmlformats.org/spreadsheetml/2006/main">
  <c r="F23" i="4" l="1"/>
  <c r="L23" i="4"/>
  <c r="H23" i="4"/>
  <c r="H18" i="3" s="1"/>
  <c r="E8" i="2" s="1"/>
  <c r="P16" i="4"/>
  <c r="P15" i="4"/>
  <c r="R14" i="4"/>
  <c r="P13" i="4"/>
  <c r="P12" i="4"/>
  <c r="P11" i="4"/>
  <c r="P10" i="4"/>
  <c r="P9" i="4"/>
  <c r="P8" i="4"/>
  <c r="P7" i="4"/>
  <c r="P6" i="4"/>
  <c r="P5" i="4"/>
  <c r="L16" i="3"/>
  <c r="K16" i="3"/>
  <c r="J16" i="3"/>
  <c r="H16" i="3"/>
  <c r="F16" i="3"/>
  <c r="K15" i="3"/>
  <c r="J15" i="3"/>
  <c r="L15" i="3" s="1"/>
  <c r="K14" i="3"/>
  <c r="J14" i="3"/>
  <c r="H14" i="3"/>
  <c r="L14" i="3" s="1"/>
  <c r="F14" i="3"/>
  <c r="K13" i="3"/>
  <c r="J13" i="3"/>
  <c r="H13" i="3"/>
  <c r="F13" i="3"/>
  <c r="L13" i="3" s="1"/>
  <c r="K12" i="3"/>
  <c r="J12" i="3"/>
  <c r="H12" i="3"/>
  <c r="F12" i="3"/>
  <c r="L12" i="3" s="1"/>
  <c r="L11" i="3"/>
  <c r="K11" i="3"/>
  <c r="J11" i="3"/>
  <c r="H11" i="3"/>
  <c r="F11" i="3"/>
  <c r="K10" i="3"/>
  <c r="J10" i="3"/>
  <c r="H10" i="3"/>
  <c r="F10" i="3"/>
  <c r="L10" i="3" s="1"/>
  <c r="K9" i="3"/>
  <c r="J9" i="3"/>
  <c r="L9" i="3" s="1"/>
  <c r="H9" i="3"/>
  <c r="F9" i="3"/>
  <c r="K8" i="3"/>
  <c r="J8" i="3"/>
  <c r="H8" i="3"/>
  <c r="F8" i="3"/>
  <c r="L8" i="3" s="1"/>
  <c r="K7" i="3"/>
  <c r="J7" i="3"/>
  <c r="H7" i="3"/>
  <c r="F7" i="3"/>
  <c r="L7" i="3" s="1"/>
  <c r="A6" i="3"/>
  <c r="F2" i="2"/>
  <c r="J23" i="4" l="1"/>
  <c r="J18" i="3" s="1"/>
  <c r="E11" i="2" s="1"/>
  <c r="E9" i="2"/>
  <c r="E10" i="2" s="1"/>
  <c r="E13" i="2" l="1"/>
  <c r="E12" i="2"/>
  <c r="L18" i="3" l="1"/>
  <c r="F18" i="3"/>
  <c r="E4" i="2" s="1"/>
  <c r="E7" i="2" s="1"/>
  <c r="E19" i="2" l="1"/>
  <c r="E21" i="2" s="1"/>
  <c r="E22" i="2" s="1"/>
  <c r="E23" i="2" l="1"/>
  <c r="E24" i="2" s="1"/>
  <c r="E26" i="2" s="1"/>
  <c r="E27" i="2" l="1"/>
  <c r="E28" i="2" s="1"/>
  <c r="O19" i="4"/>
</calcChain>
</file>

<file path=xl/sharedStrings.xml><?xml version="1.0" encoding="utf-8"?>
<sst xmlns="http://schemas.openxmlformats.org/spreadsheetml/2006/main" count="211" uniqueCount="101">
  <si>
    <t>계 * 6%</t>
  </si>
  <si>
    <t>크레인비</t>
  </si>
  <si>
    <t>32HP</t>
  </si>
  <si>
    <t>단  가</t>
  </si>
  <si>
    <t>에어컨설치공사</t>
  </si>
  <si>
    <t>철거 및 설치</t>
  </si>
  <si>
    <t>재  료  비</t>
  </si>
  <si>
    <t>비  고</t>
  </si>
  <si>
    <t>4way 판넬</t>
  </si>
  <si>
    <t>전기공사</t>
  </si>
  <si>
    <t>견 적 서</t>
  </si>
  <si>
    <t>유선 리모컨</t>
  </si>
  <si>
    <t>※단위절사</t>
  </si>
  <si>
    <t>노무비 * 1.01%</t>
  </si>
  <si>
    <t>비      고</t>
  </si>
  <si>
    <t xml:space="preserve">        계</t>
  </si>
  <si>
    <t>비        목</t>
  </si>
  <si>
    <t>노인장기요양보험료</t>
  </si>
  <si>
    <t>국민 연금 보험료</t>
  </si>
  <si>
    <t>국민 건강 보험료</t>
  </si>
  <si>
    <t>재   료   비</t>
  </si>
  <si>
    <t>노   무   비</t>
  </si>
  <si>
    <t>산업안전보건관리비</t>
  </si>
  <si>
    <t>작 업 부 산 물</t>
  </si>
  <si>
    <t>금      액</t>
  </si>
  <si>
    <t>건설폐기물처리비</t>
  </si>
  <si>
    <t>합      계</t>
  </si>
  <si>
    <t>4way 실내기</t>
  </si>
  <si>
    <t>실외기 방진가드</t>
  </si>
  <si>
    <t>경      비</t>
  </si>
  <si>
    <t>공 종 별 집 계 표</t>
  </si>
  <si>
    <t>규      격</t>
  </si>
  <si>
    <t>노무비 * 3.56%</t>
  </si>
  <si>
    <t>공 종 별 내 역 서</t>
  </si>
  <si>
    <t>공급가액 * 10%</t>
  </si>
  <si>
    <t>경        비</t>
  </si>
  <si>
    <t>품      명</t>
  </si>
  <si>
    <t>이              윤</t>
  </si>
  <si>
    <t>순   공   사   원   가</t>
  </si>
  <si>
    <t>구        성        비</t>
  </si>
  <si>
    <t>건설기계대여금지급보증서발급수수료</t>
  </si>
  <si>
    <t>[ 소          계 ]</t>
  </si>
  <si>
    <t>[ 합           계 ]</t>
  </si>
  <si>
    <t>(재료비+노무비) * 4.6%</t>
  </si>
  <si>
    <t>C4</t>
  </si>
  <si>
    <t>수량</t>
  </si>
  <si>
    <t>A1</t>
  </si>
  <si>
    <t>B2</t>
  </si>
  <si>
    <t>S1</t>
  </si>
  <si>
    <t>D2</t>
  </si>
  <si>
    <t>4HP</t>
  </si>
  <si>
    <t>단위</t>
  </si>
  <si>
    <t>A3</t>
  </si>
  <si>
    <t>식</t>
  </si>
  <si>
    <t>EA</t>
  </si>
  <si>
    <t>D4</t>
  </si>
  <si>
    <t>DH</t>
  </si>
  <si>
    <t>CG</t>
  </si>
  <si>
    <t>BS</t>
  </si>
  <si>
    <t>CL</t>
  </si>
  <si>
    <t>S2</t>
  </si>
  <si>
    <t>B1</t>
  </si>
  <si>
    <t>DB</t>
  </si>
  <si>
    <t>A2</t>
  </si>
  <si>
    <t>CA</t>
  </si>
  <si>
    <t>5HP</t>
  </si>
  <si>
    <t>C2</t>
  </si>
  <si>
    <t>CH</t>
  </si>
  <si>
    <t>M</t>
  </si>
  <si>
    <t>D9</t>
  </si>
  <si>
    <t>D1</t>
  </si>
  <si>
    <t>냉매</t>
  </si>
  <si>
    <t>AS</t>
  </si>
  <si>
    <t/>
  </si>
  <si>
    <t>대</t>
  </si>
  <si>
    <t>C5</t>
  </si>
  <si>
    <t>3HP</t>
  </si>
  <si>
    <t>CS</t>
  </si>
  <si>
    <t>산  재  보  험  료</t>
  </si>
  <si>
    <t>부  가  가  치  세</t>
  </si>
  <si>
    <t>환  경  보  전  비</t>
  </si>
  <si>
    <t>직  접  노  무  비</t>
  </si>
  <si>
    <t>총   공   사    비</t>
  </si>
  <si>
    <t>기   타    경   비</t>
  </si>
  <si>
    <t>공   급    가   액</t>
  </si>
  <si>
    <t>간  접  노  무  비</t>
  </si>
  <si>
    <t>일  반  관  리  비</t>
  </si>
  <si>
    <t>직  접  재  료  비</t>
  </si>
  <si>
    <t>직접노무비 * 12.5%</t>
  </si>
  <si>
    <t>고  용  보  험  료</t>
  </si>
  <si>
    <t>도      급      액</t>
  </si>
  <si>
    <t>간  접  재  료  비</t>
  </si>
  <si>
    <t>공 사 원 가 계 산 서</t>
  </si>
  <si>
    <t>기   계    경   비</t>
  </si>
  <si>
    <t>DVM 실외기</t>
  </si>
  <si>
    <t>금  액</t>
  </si>
  <si>
    <t>노  무  비</t>
  </si>
  <si>
    <t>유연호수</t>
  </si>
  <si>
    <t>(노무비+경비+일반관리비) * 10%</t>
  </si>
  <si>
    <t>공사명 : 유원대학교 영동캠퍼스 본교 창조관 4층,5층 에어컨 설치공사</t>
    <phoneticPr fontId="15" type="noConversion"/>
  </si>
  <si>
    <t>공사명 : 유원대학교 영동캠퍼스 본교 창조관 4층, 5층 에어컨 설치공사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</si>
</sst>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"/>
    <numFmt numFmtId="177" formatCode="#,###;\-#,###;#;"/>
  </numFmts>
  <fonts count="16" x14ac:knownFonts="1">
    <font>
      <sz val="11"/>
      <color rgb="FF000000"/>
      <name val="맑은 고딕"/>
    </font>
    <font>
      <sz val="10"/>
      <color rgb="FF000000"/>
      <name val="돋움체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10"/>
      <color rgb="FF000000"/>
      <name val="굴림체"/>
      <family val="3"/>
      <charset val="129"/>
    </font>
    <font>
      <b/>
      <u/>
      <sz val="24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u/>
      <sz val="48"/>
      <color rgb="FF000000"/>
      <name val="굴림체"/>
      <family val="3"/>
      <charset val="129"/>
    </font>
    <font>
      <b/>
      <u/>
      <sz val="18"/>
      <color rgb="FF000000"/>
      <name val="굴림체"/>
      <family val="3"/>
      <charset val="129"/>
    </font>
    <font>
      <b/>
      <sz val="24"/>
      <color rgb="FF000000"/>
      <name val="굴림체"/>
      <family val="3"/>
      <charset val="129"/>
    </font>
    <font>
      <b/>
      <u/>
      <sz val="16"/>
      <color rgb="FF000000"/>
      <name val="돋움체"/>
      <family val="3"/>
      <charset val="129"/>
    </font>
    <font>
      <b/>
      <u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41" fontId="14" fillId="0" borderId="0">
      <alignment vertical="center"/>
    </xf>
    <xf numFmtId="0" fontId="1" fillId="0" borderId="0"/>
  </cellStyleXfs>
  <cellXfs count="59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1" fontId="4" fillId="0" borderId="1" xfId="1" quotePrefix="1" applyNumberFormat="1" applyFont="1" applyBorder="1" applyAlignment="1">
      <alignment vertical="center" wrapText="1"/>
    </xf>
    <xf numFmtId="41" fontId="4" fillId="0" borderId="1" xfId="0" quotePrefix="1" applyNumberFormat="1" applyFont="1" applyBorder="1" applyAlignment="1">
      <alignment vertical="center" wrapText="1"/>
    </xf>
    <xf numFmtId="41" fontId="4" fillId="0" borderId="1" xfId="0" applyNumberFormat="1" applyFont="1" applyBorder="1" applyAlignment="1">
      <alignment vertical="center" wrapText="1"/>
    </xf>
    <xf numFmtId="41" fontId="4" fillId="0" borderId="1" xfId="1" applyNumberFormat="1" applyFont="1" applyBorder="1" applyAlignment="1">
      <alignment vertical="center" wrapText="1"/>
    </xf>
    <xf numFmtId="0" fontId="6" fillId="0" borderId="2" xfId="2" applyNumberFormat="1" applyFont="1" applyBorder="1"/>
    <xf numFmtId="0" fontId="4" fillId="0" borderId="3" xfId="2" applyNumberFormat="1" applyFont="1" applyBorder="1"/>
    <xf numFmtId="0" fontId="4" fillId="0" borderId="4" xfId="2" applyNumberFormat="1" applyFont="1" applyBorder="1"/>
    <xf numFmtId="0" fontId="4" fillId="0" borderId="0" xfId="0" applyNumberFormat="1" applyFont="1">
      <alignment vertical="center"/>
    </xf>
    <xf numFmtId="0" fontId="6" fillId="0" borderId="5" xfId="2" applyNumberFormat="1" applyFont="1" applyBorder="1"/>
    <xf numFmtId="0" fontId="4" fillId="0" borderId="0" xfId="2" applyNumberFormat="1" applyFont="1"/>
    <xf numFmtId="0" fontId="4" fillId="0" borderId="6" xfId="2" applyNumberFormat="1" applyFont="1" applyBorder="1"/>
    <xf numFmtId="0" fontId="7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7" xfId="2" applyNumberFormat="1" applyFont="1" applyBorder="1"/>
    <xf numFmtId="0" fontId="4" fillId="0" borderId="8" xfId="2" applyNumberFormat="1" applyFont="1" applyBorder="1"/>
    <xf numFmtId="0" fontId="8" fillId="0" borderId="8" xfId="2" applyNumberFormat="1" applyFont="1" applyBorder="1" applyAlignment="1">
      <alignment vertical="center"/>
    </xf>
    <xf numFmtId="0" fontId="4" fillId="0" borderId="9" xfId="2" applyNumberFormat="1" applyFont="1" applyBorder="1"/>
    <xf numFmtId="0" fontId="0" fillId="0" borderId="1" xfId="0" quotePrefix="1" applyNumberFormat="1" applyFont="1" applyBorder="1" applyAlignment="1">
      <alignment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2" fillId="0" borderId="0" xfId="0" applyNumberFormat="1" applyFont="1">
      <alignment vertical="center"/>
    </xf>
    <xf numFmtId="176" fontId="0" fillId="0" borderId="1" xfId="0" applyNumberFormat="1" applyFont="1" applyFill="1" applyBorder="1" applyAlignment="1">
      <alignment vertical="center" wrapText="1"/>
    </xf>
    <xf numFmtId="0" fontId="9" fillId="0" borderId="0" xfId="2" applyNumberFormat="1" applyFont="1" applyAlignment="1">
      <alignment horizontal="center" vertical="center"/>
    </xf>
    <xf numFmtId="0" fontId="10" fillId="0" borderId="5" xfId="2" applyNumberFormat="1" applyFont="1" applyBorder="1" applyAlignment="1">
      <alignment horizontal="center" vertical="center"/>
    </xf>
    <xf numFmtId="0" fontId="10" fillId="0" borderId="0" xfId="2" applyNumberFormat="1" applyFont="1" applyAlignment="1">
      <alignment horizontal="center" vertical="center"/>
    </xf>
    <xf numFmtId="0" fontId="10" fillId="0" borderId="6" xfId="2" applyNumberFormat="1" applyFont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0" fontId="0" fillId="0" borderId="1" xfId="0" quotePrefix="1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5" fillId="0" borderId="0" xfId="0" quotePrefix="1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Font="1" applyBorder="1" applyAlignment="1">
      <alignment horizontal="distributed" vertical="center" wrapText="1"/>
    </xf>
    <xf numFmtId="0" fontId="13" fillId="0" borderId="0" xfId="0" quotePrefix="1" applyNumberFormat="1" applyFont="1" applyAlignment="1">
      <alignment horizontal="center" vertical="center"/>
    </xf>
    <xf numFmtId="0" fontId="0" fillId="0" borderId="0" xfId="0" quotePrefix="1" applyNumberFormat="1" applyFont="1" applyAlignment="1">
      <alignment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_(주)청원 공장신축 전기공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50724;&#54868;&#49437;/&#44277;&#51676;&#48169;/NETWORK/BOX-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My%20Documents/EXCEL/&#44396;&#51312;/RAHMEN/&#54028;&#51060;&#54805;~1/&#46041;&#47932;&#51060;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9444;&#44228;&#48512;/&#46020;&#54868;/CIVIL/EXCLE/DAT/&#44256;&#50577;&#44288;&#5111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KHJ/XLS/RC%20RAHMEN/&#54620;&#44397;/&#51473;&#49328;&#443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KHJ/XLS/DATA/&#51473;&#49328;&#443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9444;&#44228;&#48512;/&#46020;&#54868;/YOUNGDOC/CIVIL/EXCLE/DAT/&#44256;&#50577;&#44288;&#5111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51221;&#50689;&#54840;/My%20Documents/CIVIL/EXCLE/DAT/&#44256;&#50577;&#44288;&#5111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9444;&#44228;&#48512;/&#46020;&#54868;/1&#52397;&#49328;&#47732;/&#49688;&#47049;/CIVIL/EXCLE/DAT/&#44256;&#50577;&#44288;&#5111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7749;&#54984;/C/NETWORK/&#44221;&#48512;&#49440;-&#44368;&#44033;/&#49688;&#47049;&#51692;&#48981;/PIER4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AD\&#54620;&#51312;\&#49688;&#47049;\&#48512;&#54217;&#48176;&#49688;&#51648;\&#50864;&#48176;&#49688;&#53664;&#442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4608;&#49457;&#50857;/&#44033;&#51333;&#51088;&#47308;&#46308;/2000&#45380;/&#49345;&#50516;&#46041;/&#49688;&#47049;/&#53664;&#4427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1064;&#53580;&#47532;&#50612;&#44277;&#49324;/&#52285;&#51312;&#44288;4,5&#52789;%20&#51077;&#52272;/IC&#49688;&#47049;/&#48176;&#49688;&#44288;&#44277;(IC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9444;&#44228;&#48512;/&#46020;&#54868;/CIVIL/EXCLE/DAT/&#44288;&#51116;&#4730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45236;&#50669;&#49436;\&#44592;&#5145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4053;&#44221;&#50896;/C/&#48512;&#54217;&#48176;&#49688;&#51648;/&#50864;&#48176;&#49688;&#53664;&#442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XECELL/&#49548;&#50577;2-P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KHJ/XLS/RC&#49836;&#46972;&#48652;/&#54620;&#44221;/&#51473;&#49328;&#4436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DATA\&#49688;&#47049;&#49328;&#52636;\&#44368;&#45824;&#53664;&#442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7749;&#54984;/C/NETWORK/&#44221;&#48512;&#49440;-&#44368;&#44033;/&#49688;&#47049;&#51692;&#48981;/PIER4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8149;&#49884;&#48276;/C/TEST/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976;&#49688;&#51648;\Q-NEW\PI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면 (2)"/>
      <sheetName val="단면 (2)"/>
      <sheetName val="단면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각부보강"/>
      <sheetName val="우각부보강"/>
      <sheetName val="우각부보강"/>
      <sheetName val="우각부보강"/>
      <sheetName val="우각부보강"/>
      <sheetName val="우각부보강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터널조도"/>
      <sheetName val="총괄내역서"/>
      <sheetName val="4)유동표"/>
      <sheetName val="PIER수량m1"/>
      <sheetName val="원형1호맨홀토공수량"/>
      <sheetName val="배수장토목공사비"/>
      <sheetName val="별표집계"/>
      <sheetName val="종배수관"/>
      <sheetName val="중산교"/>
      <sheetName val="식재총괄"/>
      <sheetName val="우각부보강"/>
      <sheetName val="#REF"/>
      <sheetName val="6PILE  (돌출)"/>
      <sheetName val="원가"/>
      <sheetName val="입찰안"/>
      <sheetName val="기본DATA"/>
      <sheetName val="ETC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동원(3)"/>
      <sheetName val="예정(3)"/>
      <sheetName val="노임"/>
      <sheetName val="수안보-MBR1"/>
      <sheetName val="자재단가"/>
      <sheetName val="토량산출서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Sheet1"/>
      <sheetName val="데이타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변수값"/>
      <sheetName val="중기상차"/>
      <sheetName val="AS복구"/>
      <sheetName val="중기터파기"/>
      <sheetName val="식재"/>
      <sheetName val="시설물"/>
      <sheetName val="식재출력용"/>
      <sheetName val="유지관리"/>
      <sheetName val="단가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내역"/>
      <sheetName val="터파기및재료"/>
      <sheetName val="진주방향"/>
      <sheetName val="해평견적"/>
      <sheetName val="수안보-MBR1"/>
      <sheetName val="조명시설"/>
      <sheetName val="장비집계"/>
      <sheetName val="고양관재"/>
      <sheetName val="가도공"/>
      <sheetName val="집계표"/>
      <sheetName val="총괄내역서"/>
      <sheetName val="SLAB"/>
      <sheetName val="우수받이"/>
      <sheetName val="Sheet1 (2)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guard(mac)"/>
      <sheetName val="우배수"/>
      <sheetName val="계산식"/>
      <sheetName val="구조물철거타공정이월"/>
      <sheetName val="bearing"/>
      <sheetName val="연동내역"/>
      <sheetName val="관접합및부설"/>
      <sheetName val="Total"/>
      <sheetName val="관경고용테이프수집"/>
      <sheetName val="관경고용산근"/>
      <sheetName val="정부노임단가"/>
      <sheetName val="1-4-2.관(약)"/>
      <sheetName val="단가일람"/>
      <sheetName val="조경일람"/>
      <sheetName val="내역서(전기)"/>
      <sheetName val="일위대가목차"/>
      <sheetName val="일위대가표"/>
      <sheetName val="건축내역"/>
      <sheetName val="고압수량(철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수량산출"/>
      <sheetName val="관급자재대"/>
      <sheetName val="5.정산서"/>
      <sheetName val="물가대비표"/>
      <sheetName val="설계명세서"/>
      <sheetName val="날개벽(시점좌측)"/>
      <sheetName val="BD"/>
      <sheetName val="Sheet5"/>
      <sheetName val="부대내역"/>
      <sheetName val="비탈면보호공수량산출"/>
      <sheetName val="#REF"/>
      <sheetName val="토공연장"/>
      <sheetName val="자재"/>
      <sheetName val="토공 total"/>
      <sheetName val="FOB발"/>
      <sheetName val="8.석축단위(H=1.5M)"/>
      <sheetName val="총괄내역서(설계)"/>
      <sheetName val="금액"/>
      <sheetName val="수지표"/>
      <sheetName val="셀명"/>
      <sheetName val="공사"/>
      <sheetName val="차수별내역서"/>
      <sheetName val="입찰"/>
      <sheetName val="현경"/>
      <sheetName val="법면단"/>
      <sheetName val="견적대비표"/>
      <sheetName val="자료"/>
      <sheetName val="교각1"/>
      <sheetName val="산출근거"/>
      <sheetName val="설계조건"/>
      <sheetName val="요율"/>
      <sheetName val="계산서(곡선부)"/>
      <sheetName val="포장재료집계표"/>
      <sheetName val="증감내역서"/>
      <sheetName val="원가"/>
      <sheetName val="집수정(600-700)"/>
      <sheetName val="안전시설(수집)"/>
      <sheetName val="안전시설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차액보증"/>
      <sheetName val="슬래브"/>
      <sheetName val="원가계산"/>
      <sheetName val="-치수표(곡선부)"/>
      <sheetName val="식재인부"/>
      <sheetName val="공사비"/>
      <sheetName val="JUCK"/>
      <sheetName val="데리네이타현황"/>
      <sheetName val="우각부보강"/>
      <sheetName val="상부집계표"/>
      <sheetName val="실행대비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전차선로 물량표"/>
      <sheetName val="한강운반비"/>
      <sheetName val="공통(20-91)"/>
      <sheetName val="보차도경계석"/>
      <sheetName val="설 계"/>
      <sheetName val="4차원가계산서"/>
      <sheetName val="L형 옹벽"/>
      <sheetName val="슬래브(유곡)"/>
      <sheetName val="2003상반기노임기준"/>
      <sheetName val="nys"/>
      <sheetName val="용역비내역-진짜"/>
      <sheetName val="석축설면"/>
      <sheetName val="법면설면"/>
      <sheetName val="석축단"/>
      <sheetName val="법면수집"/>
      <sheetName val="설계내역"/>
      <sheetName val="기초입력 DATA"/>
      <sheetName val="P-산#1-1(WOWA1)"/>
      <sheetName val="지급자재"/>
      <sheetName val="개산공사비"/>
      <sheetName val="이토변실(A3-LINE)"/>
      <sheetName val="맨홀수량산출"/>
      <sheetName val="6PILE  (돌출)"/>
      <sheetName val="DATE"/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안전시설(수집)"/>
      <sheetName val="안전시설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남평내역"/>
      <sheetName val="신당동집계표"/>
      <sheetName val="토사(PE)"/>
      <sheetName val="교량하부공"/>
      <sheetName val="조건표"/>
      <sheetName val="토공"/>
      <sheetName val="기계경비(시간당)"/>
      <sheetName val="램머"/>
      <sheetName val="WORK"/>
      <sheetName val="Sheet1"/>
      <sheetName val="1호인버트수량"/>
      <sheetName val="설비"/>
      <sheetName val="요율"/>
      <sheetName val="자재대"/>
      <sheetName val="내역"/>
      <sheetName val="DATE"/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둥(원형)"/>
      <sheetName val="기둥(원형)"/>
      <sheetName val="기둥(원형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배수"/>
      <sheetName val="계산식"/>
      <sheetName val="총괄내역서"/>
      <sheetName val="2000년1차"/>
      <sheetName val="기초자료"/>
      <sheetName val="3.하중계산"/>
      <sheetName val="설계조건"/>
      <sheetName val="우배수"/>
      <sheetName val="우배수"/>
      <sheetName val="우배수"/>
      <sheetName val="우배수"/>
      <sheetName val="우배수"/>
      <sheetName val="우배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NE"/>
      <sheetName val="A LINE"/>
      <sheetName val="A LIN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날개벽유동집계표"/>
      <sheetName val="유입방지턱수량"/>
      <sheetName val="유입방지턱표지"/>
      <sheetName val="유입방지턱단위수량"/>
      <sheetName val="배수관공(IC)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현황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현황"/>
      <sheetName val="집수정부분합"/>
      <sheetName val="Sheet13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배수관로집계"/>
      <sheetName val="배수관로수량현황"/>
      <sheetName val="배수관로수량집계"/>
      <sheetName val="배수관로수량집계L-8,9,11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원가계산서(년도별)"/>
      <sheetName val="집계표(도급)"/>
      <sheetName val="내역서(도급)"/>
      <sheetName val="6월호"/>
      <sheetName val="증감총괄"/>
      <sheetName val="내역"/>
      <sheetName val="잡비"/>
      <sheetName val="증감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간지"/>
      <sheetName val="파형강판 총수량집계표"/>
      <sheetName val="통로"/>
      <sheetName val="철근수량 집계표"/>
      <sheetName val="전신환매도율"/>
      <sheetName val="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CB"/>
      <sheetName val="일위대가(가설)"/>
      <sheetName val="45,46"/>
      <sheetName val="DATE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정화조동내역"/>
      <sheetName val="말뚝지지력산정"/>
      <sheetName val="COPING"/>
      <sheetName val="내역서"/>
      <sheetName val="공사비증감"/>
      <sheetName val="역T형옹벽(3.0)"/>
      <sheetName val="포장공"/>
      <sheetName val="Baby일위대가"/>
      <sheetName val="철근계"/>
      <sheetName val="7.PILE  (돌출)"/>
      <sheetName val="A LINE"/>
      <sheetName val="부대내역"/>
      <sheetName val="공사개요"/>
      <sheetName val="토공(우물통,기타) "/>
      <sheetName val="총괄갑 "/>
      <sheetName val="금액내역서"/>
      <sheetName val="을지"/>
      <sheetName val="일위대가"/>
      <sheetName val="날개벽(시점좌측)"/>
      <sheetName val="우배수"/>
      <sheetName val="저"/>
      <sheetName val="1+214(수로)"/>
      <sheetName val="1+185(통로)"/>
      <sheetName val="구체,날개,보강철근수량"/>
      <sheetName val="난간및차수벽철근량"/>
      <sheetName val="접속저판"/>
      <sheetName val="교각1"/>
      <sheetName val="터파기및재료"/>
      <sheetName val="물가시세"/>
      <sheetName val="노임단가"/>
      <sheetName val="국도접속 차도부수량"/>
      <sheetName val="단가 "/>
      <sheetName val="노임"/>
      <sheetName val="보차도경계석"/>
      <sheetName val="견적서"/>
      <sheetName val="실행철강하도"/>
      <sheetName val="수량-가로등"/>
      <sheetName val="99총공사내역서"/>
      <sheetName val="BOQ(전체)"/>
      <sheetName val="원형1호맨홀토공수량"/>
      <sheetName val="2"/>
      <sheetName val="96보완계획7.12"/>
      <sheetName val="준검 내역서"/>
      <sheetName val="교대(A1)"/>
      <sheetName val="하도금액분계"/>
      <sheetName val="만수배관단가"/>
      <sheetName val="FRP배관단가(만수)"/>
      <sheetName val="일반공사"/>
      <sheetName val="기본사항"/>
      <sheetName val="골재산출"/>
      <sheetName val="단면가정"/>
      <sheetName val="표층포설및다짐"/>
      <sheetName val="BID"/>
      <sheetName val="인사자료총집계"/>
      <sheetName val="TOTAL_BOQ"/>
      <sheetName val="직노"/>
      <sheetName val="수량산출"/>
      <sheetName val="연결관암거"/>
      <sheetName val="기초단가"/>
      <sheetName val="내역(설계)"/>
      <sheetName val="1차설계변경내역"/>
      <sheetName val="내역(원안-대안)"/>
      <sheetName val="200"/>
      <sheetName val="관급"/>
      <sheetName val="데리네이타현황"/>
      <sheetName val="2000년1차"/>
      <sheetName val="일위대가표"/>
      <sheetName val="MAIN_TABLE"/>
      <sheetName val="Macro1"/>
      <sheetName val="토목"/>
      <sheetName val="5.공종별예산내역서"/>
      <sheetName val="단가산출"/>
      <sheetName val="도급-집계"/>
      <sheetName val="가로등내역서"/>
      <sheetName val="소비자가"/>
      <sheetName val="품셈TABLE"/>
      <sheetName val="E총"/>
      <sheetName val="노무비"/>
      <sheetName val="총괄내역서"/>
      <sheetName val="철거산출근거"/>
      <sheetName val="건축공사실행"/>
      <sheetName val="INPUT"/>
      <sheetName val="구조물공"/>
      <sheetName val="배수공"/>
      <sheetName val="부대공"/>
      <sheetName val="토공"/>
      <sheetName val="6PILE  (돌출)"/>
      <sheetName val="보도포장산출"/>
      <sheetName val="단가조사"/>
      <sheetName val="70%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데이타"/>
      <sheetName val="식재인부"/>
      <sheetName val="8.PILE  (돌출)"/>
      <sheetName val="현금"/>
      <sheetName val="제경비"/>
      <sheetName val="#REF"/>
      <sheetName val="횡배수관집현황(2공구)"/>
      <sheetName val="자재 집계표"/>
      <sheetName val="단가산출서"/>
      <sheetName val="1차증가원가계산"/>
      <sheetName val="7기초"/>
      <sheetName val="DATA2000"/>
      <sheetName val="접도구역경계표주현황"/>
      <sheetName val="위치조서"/>
      <sheetName val="일위목록"/>
      <sheetName val="요율"/>
      <sheetName val="guard(mac)"/>
      <sheetName val="수량산출서"/>
      <sheetName val="지수"/>
      <sheetName val="기타#9"/>
      <sheetName val="VXXXXX"/>
      <sheetName val="도급내역"/>
      <sheetName val="관급자재"/>
      <sheetName val="중기일위대가"/>
      <sheetName val="남양시작동자105노65기1.3화1.2"/>
      <sheetName val="슬래브(유곡)"/>
      <sheetName val="산출서"/>
      <sheetName val="총괄표"/>
      <sheetName val="덕전리"/>
      <sheetName val="개비온집계"/>
      <sheetName val="개비온 단위"/>
      <sheetName val="Sheet1 (2)"/>
      <sheetName val="단가"/>
      <sheetName val="내역(2000년)"/>
      <sheetName val="매매"/>
      <sheetName val="재정비직인"/>
      <sheetName val="재정비내역"/>
      <sheetName val="지적고시내역"/>
      <sheetName val="DANGA"/>
      <sheetName val="기본자료"/>
      <sheetName val="집1"/>
      <sheetName val="U-TYPE(1)"/>
      <sheetName val="주형"/>
      <sheetName val="J直材4"/>
      <sheetName val="내역서전체"/>
      <sheetName val="진주방향"/>
      <sheetName val="마산방향"/>
      <sheetName val="마산방향철근집계"/>
      <sheetName val="산출근거"/>
      <sheetName val="ABUT수량-A1"/>
      <sheetName val="참고자료"/>
      <sheetName val="참고사항"/>
      <sheetName val="절취및터파기"/>
      <sheetName val="수자재단위당"/>
      <sheetName val="공비대비"/>
      <sheetName val="차액보증"/>
      <sheetName val="용산1(해보)"/>
      <sheetName val="노무비단가"/>
      <sheetName val="WEIGHT LIST"/>
      <sheetName val="J형측구단위수량"/>
      <sheetName val="유림골조"/>
      <sheetName val="부대시설"/>
      <sheetName val="Apt내역"/>
      <sheetName val="(포장)BOQ-실적공사"/>
      <sheetName val="시점교대"/>
      <sheetName val="Sheet15"/>
      <sheetName val="97 사업추정(WEKI)"/>
      <sheetName val="구조     .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내역을"/>
      <sheetName val="가도공"/>
      <sheetName val="1.설계조건"/>
      <sheetName val="2공구산출내역"/>
      <sheetName val="일위대가목차"/>
      <sheetName val="DATA98"/>
      <sheetName val="맨홀"/>
      <sheetName val="현장"/>
      <sheetName val="변수값"/>
      <sheetName val="중기상차"/>
      <sheetName val="AS복구"/>
      <sheetName val="중기터파기"/>
      <sheetName val="연결임시"/>
      <sheetName val="암거날개벽재료집계"/>
      <sheetName val="9902"/>
      <sheetName val="3.하중산정4.양수압5.지지력"/>
      <sheetName val="기기리스트"/>
      <sheetName val="N賃率-職"/>
      <sheetName val="총차분(토목)"/>
      <sheetName val="기초일위"/>
      <sheetName val="(A)내역서"/>
      <sheetName val="입찰안"/>
      <sheetName val="기둥(원형)"/>
      <sheetName val="기초공"/>
      <sheetName val="건축내역"/>
      <sheetName val="도근좌표"/>
      <sheetName val="원가계산서"/>
      <sheetName val="자재단가"/>
      <sheetName val="하부철근수량"/>
      <sheetName val="일위대가목록"/>
      <sheetName val="일반전기"/>
      <sheetName val="OPGW기별"/>
      <sheetName val="TIE-IN"/>
      <sheetName val="내역서(삼호)"/>
      <sheetName val="6호기"/>
      <sheetName val="교각토공"/>
      <sheetName val="투찰"/>
      <sheetName val="웅진교-S2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C:\Users\USER\Desktop\카카오톡 받은 파"/>
      <sheetName val="C:\Users\USER\Desktop\인테리어공사\창조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 refreshError="1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색인목록"/>
      <sheetName val="일위합"/>
      <sheetName val="일위"/>
      <sheetName val="토공"/>
      <sheetName val="포장공"/>
      <sheetName val="부대공"/>
      <sheetName val="운반공"/>
      <sheetName val="배수공"/>
      <sheetName val="중기사"/>
      <sheetName val="기계합"/>
      <sheetName val="기계경"/>
      <sheetName val="노임단"/>
      <sheetName val="장비단"/>
      <sheetName val="자재단"/>
      <sheetName val="운반공"/>
      <sheetName val="운반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>
        <row r="1">
          <cell r="A1">
            <v>3000</v>
          </cell>
          <cell r="B1">
            <v>3000.01</v>
          </cell>
          <cell r="C1">
            <v>3000.0200000000004</v>
          </cell>
          <cell r="D1">
            <v>3000.0300000000007</v>
          </cell>
          <cell r="E1">
            <v>3000.0400000000009</v>
          </cell>
          <cell r="F1">
            <v>3000.0500000000011</v>
          </cell>
          <cell r="G1">
            <v>3000.0600000000013</v>
          </cell>
          <cell r="H1">
            <v>3000.0700000000015</v>
          </cell>
          <cell r="I1">
            <v>3000.0800000000017</v>
          </cell>
          <cell r="J1">
            <v>3000.090000000002</v>
          </cell>
          <cell r="K1">
            <v>3000.1000000000022</v>
          </cell>
          <cell r="L1">
            <v>3000.1100000000024</v>
          </cell>
          <cell r="M1">
            <v>3000.1200000000026</v>
          </cell>
          <cell r="N1">
            <v>3000.1300000000028</v>
          </cell>
          <cell r="O1">
            <v>3000.1400000000031</v>
          </cell>
          <cell r="P1">
            <v>3000.1500000000033</v>
          </cell>
          <cell r="Q1">
            <v>3000.1600000000035</v>
          </cell>
          <cell r="R1">
            <v>3000.1700000000037</v>
          </cell>
        </row>
        <row r="2">
          <cell r="E2" t="str">
            <v>산</v>
          </cell>
          <cell r="G2" t="str">
            <v>출</v>
          </cell>
          <cell r="I2" t="str">
            <v>내</v>
          </cell>
          <cell r="K2" t="str">
            <v>역</v>
          </cell>
          <cell r="O2" t="str">
            <v>계</v>
          </cell>
          <cell r="P2" t="str">
            <v>노무비</v>
          </cell>
          <cell r="Q2" t="str">
            <v>재료비</v>
          </cell>
          <cell r="R2" t="str">
            <v>경  비</v>
          </cell>
        </row>
        <row r="4">
          <cell r="A4" t="str">
            <v>혼합골재구입운반</v>
          </cell>
        </row>
        <row r="5">
          <cell r="E5" t="str">
            <v>(10.5t D/T) /㎥</v>
          </cell>
        </row>
        <row r="6">
          <cell r="B6" t="str">
            <v>골재원 : 아산시 배방면 수철리 (인성산업)</v>
          </cell>
        </row>
        <row r="7">
          <cell r="C7" t="str">
            <v>골재원에서 현장입구  :</v>
          </cell>
          <cell r="G7" t="str">
            <v xml:space="preserve"> L =</v>
          </cell>
          <cell r="H7">
            <v>8</v>
          </cell>
          <cell r="I7" t="str">
            <v>KM  ,</v>
          </cell>
          <cell r="J7" t="str">
            <v xml:space="preserve"> 주행속도:</v>
          </cell>
          <cell r="L7">
            <v>35</v>
          </cell>
          <cell r="M7" t="str">
            <v>KM/hr</v>
          </cell>
        </row>
        <row r="8">
          <cell r="C8" t="str">
            <v>현장입구에서 현장까지:</v>
          </cell>
          <cell r="G8" t="str">
            <v xml:space="preserve"> L =</v>
          </cell>
          <cell r="H8">
            <v>1</v>
          </cell>
          <cell r="I8" t="str">
            <v>KM  ,</v>
          </cell>
          <cell r="J8" t="str">
            <v xml:space="preserve"> 주행속도:</v>
          </cell>
          <cell r="L8">
            <v>10</v>
          </cell>
          <cell r="M8" t="str">
            <v>KM/hr</v>
          </cell>
        </row>
        <row r="10">
          <cell r="B10">
            <v>1</v>
          </cell>
          <cell r="C10" t="str">
            <v xml:space="preserve">자재대 : </v>
          </cell>
          <cell r="E10">
            <v>1</v>
          </cell>
          <cell r="F10" t="str">
            <v>㎥</v>
          </cell>
          <cell r="G10" t="str">
            <v>*</v>
          </cell>
          <cell r="H10">
            <v>7000</v>
          </cell>
          <cell r="J10" t="str">
            <v>/</v>
          </cell>
          <cell r="K10">
            <v>0.81</v>
          </cell>
          <cell r="L10" t="str">
            <v>=</v>
          </cell>
          <cell r="O10">
            <v>8641.9</v>
          </cell>
          <cell r="Q10">
            <v>8641.9</v>
          </cell>
        </row>
        <row r="12">
          <cell r="B12">
            <v>2</v>
          </cell>
          <cell r="C12" t="str">
            <v>운반(10.5t  D/T)</v>
          </cell>
        </row>
        <row r="13">
          <cell r="C13" t="str">
            <v>q =</v>
          </cell>
          <cell r="D13" t="str">
            <v>10.5</v>
          </cell>
          <cell r="E13" t="str">
            <v>/</v>
          </cell>
          <cell r="F13">
            <v>2</v>
          </cell>
          <cell r="G13" t="str">
            <v>*</v>
          </cell>
          <cell r="H13">
            <v>1.175</v>
          </cell>
          <cell r="J13" t="str">
            <v>=</v>
          </cell>
          <cell r="K13">
            <v>6.16</v>
          </cell>
          <cell r="M13" t="str">
            <v>E =</v>
          </cell>
          <cell r="N13">
            <v>0.9</v>
          </cell>
        </row>
        <row r="14">
          <cell r="C14" t="str">
            <v>n =</v>
          </cell>
          <cell r="D14">
            <v>6.16</v>
          </cell>
          <cell r="F14" t="str">
            <v>/</v>
          </cell>
          <cell r="G14">
            <v>1.72</v>
          </cell>
          <cell r="H14" t="str">
            <v>*</v>
          </cell>
          <cell r="I14">
            <v>1.2</v>
          </cell>
          <cell r="J14" t="str">
            <v>=</v>
          </cell>
          <cell r="K14">
            <v>4.29</v>
          </cell>
          <cell r="M14" t="str">
            <v>F =</v>
          </cell>
          <cell r="N14">
            <v>1</v>
          </cell>
        </row>
        <row r="15">
          <cell r="C15" t="str">
            <v>t1 =</v>
          </cell>
          <cell r="D15">
            <v>38.4</v>
          </cell>
          <cell r="E15" t="str">
            <v>*</v>
          </cell>
          <cell r="F15">
            <v>4.29</v>
          </cell>
          <cell r="G15" t="str">
            <v>/</v>
          </cell>
          <cell r="H15">
            <v>60</v>
          </cell>
          <cell r="I15" t="str">
            <v>*</v>
          </cell>
          <cell r="J15">
            <v>0.6</v>
          </cell>
          <cell r="K15" t="str">
            <v>=</v>
          </cell>
          <cell r="L15">
            <v>4.57</v>
          </cell>
        </row>
        <row r="16">
          <cell r="C16" t="str">
            <v>t2=(</v>
          </cell>
          <cell r="D16">
            <v>8</v>
          </cell>
          <cell r="E16" t="str">
            <v>/</v>
          </cell>
          <cell r="F16">
            <v>35</v>
          </cell>
          <cell r="G16" t="str">
            <v>+</v>
          </cell>
          <cell r="H16">
            <v>1</v>
          </cell>
          <cell r="I16" t="str">
            <v>/</v>
          </cell>
          <cell r="J16">
            <v>10</v>
          </cell>
          <cell r="K16" t="str">
            <v xml:space="preserve"> ) </v>
          </cell>
          <cell r="L16">
            <v>2</v>
          </cell>
          <cell r="M16" t="str">
            <v>*</v>
          </cell>
          <cell r="N16">
            <v>60</v>
          </cell>
        </row>
        <row r="17">
          <cell r="C17" t="str">
            <v>=</v>
          </cell>
          <cell r="D17">
            <v>39.42</v>
          </cell>
        </row>
        <row r="18">
          <cell r="C18" t="str">
            <v>t3 =</v>
          </cell>
          <cell r="D18">
            <v>0.8</v>
          </cell>
          <cell r="F18" t="str">
            <v>t4 =</v>
          </cell>
          <cell r="G18">
            <v>0.42</v>
          </cell>
        </row>
        <row r="19">
          <cell r="C19" t="str">
            <v>CM =</v>
          </cell>
          <cell r="D19" t="str">
            <v xml:space="preserve"> t1+ t2+ t3+ t4</v>
          </cell>
          <cell r="H19" t="str">
            <v>=</v>
          </cell>
          <cell r="I19">
            <v>45.21</v>
          </cell>
        </row>
        <row r="20">
          <cell r="C20" t="str">
            <v>Q = 60 * q *  F * E / CM</v>
          </cell>
        </row>
        <row r="21">
          <cell r="C21" t="str">
            <v>=</v>
          </cell>
          <cell r="D21">
            <v>7.35</v>
          </cell>
          <cell r="F21" t="str">
            <v>㎥/hr</v>
          </cell>
        </row>
        <row r="23">
          <cell r="C23" t="str">
            <v>노무비</v>
          </cell>
          <cell r="E23">
            <v>11262</v>
          </cell>
          <cell r="G23" t="str">
            <v>/</v>
          </cell>
          <cell r="H23" t="str">
            <v>Q</v>
          </cell>
          <cell r="I23" t="str">
            <v>=</v>
          </cell>
          <cell r="J23">
            <v>1532.2</v>
          </cell>
          <cell r="O23">
            <v>1532.2</v>
          </cell>
          <cell r="P23">
            <v>1532.2</v>
          </cell>
        </row>
        <row r="24">
          <cell r="C24" t="str">
            <v>재료비</v>
          </cell>
          <cell r="E24">
            <v>15932</v>
          </cell>
          <cell r="G24" t="str">
            <v>/</v>
          </cell>
          <cell r="H24" t="str">
            <v>Q</v>
          </cell>
          <cell r="I24" t="str">
            <v>=</v>
          </cell>
          <cell r="J24">
            <v>2167.6</v>
          </cell>
          <cell r="O24">
            <v>2167.6</v>
          </cell>
          <cell r="Q24">
            <v>2167.6</v>
          </cell>
        </row>
        <row r="25">
          <cell r="C25" t="str">
            <v>경  비</v>
          </cell>
          <cell r="E25">
            <v>8399</v>
          </cell>
          <cell r="G25" t="str">
            <v>/</v>
          </cell>
          <cell r="H25" t="str">
            <v>Q</v>
          </cell>
          <cell r="I25" t="str">
            <v>=</v>
          </cell>
          <cell r="J25">
            <v>1142.7</v>
          </cell>
          <cell r="O25">
            <v>1142.7</v>
          </cell>
          <cell r="R25">
            <v>1142.7</v>
          </cell>
        </row>
        <row r="26">
          <cell r="C26" t="str">
            <v>소계</v>
          </cell>
          <cell r="O26">
            <v>4842.5</v>
          </cell>
          <cell r="P26">
            <v>1532.2</v>
          </cell>
          <cell r="Q26">
            <v>2167.6</v>
          </cell>
          <cell r="R26">
            <v>1142.7</v>
          </cell>
        </row>
        <row r="28">
          <cell r="B28">
            <v>4</v>
          </cell>
          <cell r="C28" t="str">
            <v>할증(자재+운반)의4%</v>
          </cell>
        </row>
        <row r="29">
          <cell r="C29" t="str">
            <v>노무비 :</v>
          </cell>
          <cell r="E29">
            <v>1532.2</v>
          </cell>
          <cell r="H29" t="str">
            <v>*</v>
          </cell>
          <cell r="I29">
            <v>0.04</v>
          </cell>
          <cell r="J29" t="str">
            <v>=</v>
          </cell>
          <cell r="P29">
            <v>61.2</v>
          </cell>
        </row>
        <row r="30">
          <cell r="C30" t="str">
            <v>재료비 :</v>
          </cell>
          <cell r="E30">
            <v>8641.9</v>
          </cell>
          <cell r="H30" t="str">
            <v>+</v>
          </cell>
          <cell r="I30">
            <v>2167.6</v>
          </cell>
          <cell r="L30" t="str">
            <v>*</v>
          </cell>
          <cell r="M30">
            <v>0.04</v>
          </cell>
          <cell r="N30" t="str">
            <v>=</v>
          </cell>
          <cell r="Q30">
            <v>432.3</v>
          </cell>
        </row>
        <row r="31">
          <cell r="C31" t="str">
            <v>경  비:</v>
          </cell>
          <cell r="E31">
            <v>1142.7</v>
          </cell>
          <cell r="H31" t="str">
            <v>*</v>
          </cell>
          <cell r="I31">
            <v>0.04</v>
          </cell>
          <cell r="J31" t="str">
            <v>=</v>
          </cell>
          <cell r="R31">
            <v>45.7</v>
          </cell>
        </row>
        <row r="32">
          <cell r="O32">
            <v>539.20000000000005</v>
          </cell>
          <cell r="P32">
            <v>61.2</v>
          </cell>
          <cell r="Q32">
            <v>432.3</v>
          </cell>
          <cell r="R32">
            <v>45.7</v>
          </cell>
        </row>
        <row r="35">
          <cell r="O35">
            <v>14022</v>
          </cell>
          <cell r="P35">
            <v>1593</v>
          </cell>
          <cell r="Q35">
            <v>11241</v>
          </cell>
          <cell r="R35">
            <v>1188</v>
          </cell>
        </row>
        <row r="36">
          <cell r="C36" t="str">
            <v>포장</v>
          </cell>
          <cell r="D36" t="str">
            <v>비포장</v>
          </cell>
          <cell r="E36" t="str">
            <v>t1</v>
          </cell>
          <cell r="F36" t="str">
            <v>CM</v>
          </cell>
          <cell r="G36" t="str">
            <v>Q</v>
          </cell>
          <cell r="H36" t="str">
            <v>노무비</v>
          </cell>
          <cell r="I36" t="str">
            <v>할증</v>
          </cell>
          <cell r="J36" t="str">
            <v>재료비</v>
          </cell>
          <cell r="K36" t="str">
            <v>할증</v>
          </cell>
          <cell r="L36" t="str">
            <v>경비</v>
          </cell>
          <cell r="M36" t="str">
            <v>할증</v>
          </cell>
        </row>
        <row r="37">
          <cell r="A37">
            <v>3001</v>
          </cell>
          <cell r="B37" t="str">
            <v>L=</v>
          </cell>
          <cell r="C37">
            <v>5</v>
          </cell>
          <cell r="D37">
            <v>1</v>
          </cell>
          <cell r="E37">
            <v>29.14</v>
          </cell>
          <cell r="F37">
            <v>34.93</v>
          </cell>
          <cell r="G37">
            <v>9.52</v>
          </cell>
          <cell r="H37">
            <v>1182.98</v>
          </cell>
          <cell r="I37">
            <v>47.31</v>
          </cell>
          <cell r="J37">
            <v>1673.52</v>
          </cell>
          <cell r="K37">
            <v>412.6</v>
          </cell>
          <cell r="L37">
            <v>882.24</v>
          </cell>
          <cell r="M37">
            <v>35.28</v>
          </cell>
          <cell r="O37">
            <v>12875</v>
          </cell>
          <cell r="P37">
            <v>1230</v>
          </cell>
          <cell r="Q37">
            <v>10728</v>
          </cell>
          <cell r="R37">
            <v>917</v>
          </cell>
        </row>
        <row r="38">
          <cell r="A38">
            <v>3002</v>
          </cell>
          <cell r="B38" t="str">
            <v>L=</v>
          </cell>
          <cell r="C38">
            <v>6</v>
          </cell>
          <cell r="D38">
            <v>1</v>
          </cell>
          <cell r="E38">
            <v>32.57</v>
          </cell>
          <cell r="F38">
            <v>38.36</v>
          </cell>
          <cell r="G38">
            <v>8.67</v>
          </cell>
          <cell r="H38">
            <v>1298.96</v>
          </cell>
          <cell r="I38">
            <v>51.95</v>
          </cell>
          <cell r="J38">
            <v>1837.6</v>
          </cell>
          <cell r="K38">
            <v>419.1</v>
          </cell>
          <cell r="L38">
            <v>968.74</v>
          </cell>
          <cell r="M38">
            <v>38.74</v>
          </cell>
          <cell r="O38">
            <v>13255</v>
          </cell>
          <cell r="P38">
            <v>1350</v>
          </cell>
          <cell r="Q38">
            <v>10898</v>
          </cell>
          <cell r="R38">
            <v>1007</v>
          </cell>
        </row>
        <row r="39">
          <cell r="A39">
            <v>3003</v>
          </cell>
          <cell r="B39" t="str">
            <v>L=</v>
          </cell>
          <cell r="C39">
            <v>7</v>
          </cell>
          <cell r="D39">
            <v>1</v>
          </cell>
          <cell r="E39">
            <v>36</v>
          </cell>
          <cell r="F39">
            <v>41.79</v>
          </cell>
          <cell r="G39">
            <v>7.95</v>
          </cell>
          <cell r="H39">
            <v>1416.6</v>
          </cell>
          <cell r="I39">
            <v>56.66</v>
          </cell>
          <cell r="J39">
            <v>2004.02</v>
          </cell>
          <cell r="K39">
            <v>425.8</v>
          </cell>
          <cell r="L39">
            <v>1056.47</v>
          </cell>
          <cell r="M39">
            <v>42.25</v>
          </cell>
          <cell r="O39">
            <v>13642</v>
          </cell>
          <cell r="P39">
            <v>1473</v>
          </cell>
          <cell r="Q39">
            <v>11071</v>
          </cell>
          <cell r="R39">
            <v>1098</v>
          </cell>
        </row>
        <row r="40">
          <cell r="A40">
            <v>3004</v>
          </cell>
          <cell r="B40" t="str">
            <v>L=</v>
          </cell>
          <cell r="C40">
            <v>8</v>
          </cell>
          <cell r="D40">
            <v>1</v>
          </cell>
          <cell r="E40">
            <v>39.42</v>
          </cell>
          <cell r="F40">
            <v>45.21</v>
          </cell>
          <cell r="G40">
            <v>7.35</v>
          </cell>
          <cell r="H40">
            <v>1532.24</v>
          </cell>
          <cell r="I40">
            <v>61.28</v>
          </cell>
          <cell r="J40">
            <v>2167.61</v>
          </cell>
          <cell r="K40">
            <v>432.3</v>
          </cell>
          <cell r="L40">
            <v>1142.72</v>
          </cell>
          <cell r="M40">
            <v>45.7</v>
          </cell>
          <cell r="O40">
            <v>14022</v>
          </cell>
          <cell r="P40">
            <v>1593</v>
          </cell>
          <cell r="Q40">
            <v>11241</v>
          </cell>
          <cell r="R40">
            <v>1188</v>
          </cell>
        </row>
        <row r="41">
          <cell r="A41">
            <v>3005</v>
          </cell>
          <cell r="B41" t="str">
            <v>L=</v>
          </cell>
          <cell r="C41">
            <v>9</v>
          </cell>
          <cell r="D41">
            <v>1</v>
          </cell>
          <cell r="E41">
            <v>42.85</v>
          </cell>
          <cell r="F41">
            <v>48.64</v>
          </cell>
          <cell r="G41">
            <v>6.83</v>
          </cell>
          <cell r="H41">
            <v>1648.9</v>
          </cell>
          <cell r="I41">
            <v>65.95</v>
          </cell>
          <cell r="J41">
            <v>2332.65</v>
          </cell>
          <cell r="K41">
            <v>438.9</v>
          </cell>
          <cell r="L41">
            <v>1229.72</v>
          </cell>
          <cell r="M41">
            <v>49.18</v>
          </cell>
          <cell r="O41">
            <v>14405</v>
          </cell>
          <cell r="P41">
            <v>1714</v>
          </cell>
          <cell r="Q41">
            <v>11413</v>
          </cell>
          <cell r="R41">
            <v>1278</v>
          </cell>
        </row>
        <row r="42">
          <cell r="A42">
            <v>3006</v>
          </cell>
          <cell r="B42" t="str">
            <v>L=</v>
          </cell>
          <cell r="C42">
            <v>10</v>
          </cell>
          <cell r="D42">
            <v>1</v>
          </cell>
          <cell r="E42">
            <v>46.28</v>
          </cell>
          <cell r="F42">
            <v>52.07</v>
          </cell>
          <cell r="G42">
            <v>6.38</v>
          </cell>
          <cell r="H42">
            <v>1765.2</v>
          </cell>
          <cell r="I42">
            <v>70.599999999999994</v>
          </cell>
          <cell r="J42">
            <v>2497.17</v>
          </cell>
          <cell r="K42">
            <v>445.5</v>
          </cell>
          <cell r="L42">
            <v>1316.45</v>
          </cell>
          <cell r="M42">
            <v>52.65</v>
          </cell>
          <cell r="O42">
            <v>14788</v>
          </cell>
          <cell r="P42">
            <v>1835</v>
          </cell>
          <cell r="Q42">
            <v>11584</v>
          </cell>
          <cell r="R42">
            <v>1369</v>
          </cell>
        </row>
        <row r="43">
          <cell r="A43">
            <v>3007</v>
          </cell>
          <cell r="B43" t="str">
            <v>L=</v>
          </cell>
          <cell r="C43">
            <v>11</v>
          </cell>
          <cell r="D43">
            <v>1</v>
          </cell>
          <cell r="E43">
            <v>49.71</v>
          </cell>
          <cell r="F43">
            <v>55.5</v>
          </cell>
          <cell r="G43">
            <v>5.99</v>
          </cell>
          <cell r="H43">
            <v>1880.13</v>
          </cell>
          <cell r="I43">
            <v>75.2</v>
          </cell>
          <cell r="J43">
            <v>2659.76</v>
          </cell>
          <cell r="K43">
            <v>452</v>
          </cell>
          <cell r="L43">
            <v>1402.17</v>
          </cell>
          <cell r="M43">
            <v>56.08</v>
          </cell>
          <cell r="O43">
            <v>15166</v>
          </cell>
          <cell r="P43">
            <v>1955</v>
          </cell>
          <cell r="Q43">
            <v>11753</v>
          </cell>
          <cell r="R43">
            <v>1458</v>
          </cell>
        </row>
        <row r="44">
          <cell r="A44">
            <v>3008</v>
          </cell>
          <cell r="B44" t="str">
            <v>L=</v>
          </cell>
          <cell r="C44">
            <v>12</v>
          </cell>
          <cell r="D44">
            <v>1</v>
          </cell>
          <cell r="E44">
            <v>53.14</v>
          </cell>
          <cell r="F44">
            <v>58.93</v>
          </cell>
          <cell r="G44">
            <v>5.64</v>
          </cell>
          <cell r="H44">
            <v>1996.8</v>
          </cell>
          <cell r="I44">
            <v>79.87</v>
          </cell>
          <cell r="J44">
            <v>2824.82</v>
          </cell>
          <cell r="K44">
            <v>458.6</v>
          </cell>
          <cell r="L44">
            <v>1489.18</v>
          </cell>
          <cell r="M44">
            <v>59.56</v>
          </cell>
          <cell r="O44">
            <v>15549</v>
          </cell>
          <cell r="P44">
            <v>2076</v>
          </cell>
          <cell r="Q44">
            <v>11925</v>
          </cell>
          <cell r="R44">
            <v>1548</v>
          </cell>
        </row>
        <row r="45">
          <cell r="A45">
            <v>3009</v>
          </cell>
          <cell r="B45" t="str">
            <v>L=</v>
          </cell>
          <cell r="C45">
            <v>13</v>
          </cell>
          <cell r="D45">
            <v>1</v>
          </cell>
          <cell r="E45">
            <v>56.57</v>
          </cell>
          <cell r="F45">
            <v>62.36</v>
          </cell>
          <cell r="G45">
            <v>5.33</v>
          </cell>
          <cell r="H45">
            <v>2112.94</v>
          </cell>
          <cell r="I45">
            <v>84.51</v>
          </cell>
          <cell r="J45">
            <v>2989.11</v>
          </cell>
          <cell r="K45">
            <v>465.2</v>
          </cell>
          <cell r="L45">
            <v>1575.79</v>
          </cell>
          <cell r="M45">
            <v>63.03</v>
          </cell>
          <cell r="O45">
            <v>15931</v>
          </cell>
          <cell r="P45">
            <v>2197</v>
          </cell>
          <cell r="Q45">
            <v>12096</v>
          </cell>
          <cell r="R45">
            <v>1638</v>
          </cell>
        </row>
        <row r="46">
          <cell r="A46">
            <v>3010</v>
          </cell>
          <cell r="B46" t="str">
            <v>L=</v>
          </cell>
          <cell r="C46">
            <v>14</v>
          </cell>
          <cell r="D46">
            <v>1</v>
          </cell>
          <cell r="E46">
            <v>60</v>
          </cell>
          <cell r="F46">
            <v>65.790000000000006</v>
          </cell>
          <cell r="G46">
            <v>5.05</v>
          </cell>
          <cell r="H46">
            <v>2230.09</v>
          </cell>
          <cell r="I46">
            <v>89.2</v>
          </cell>
          <cell r="J46">
            <v>3154.85</v>
          </cell>
          <cell r="K46">
            <v>471.8</v>
          </cell>
          <cell r="L46">
            <v>1663.16</v>
          </cell>
          <cell r="M46">
            <v>66.52</v>
          </cell>
          <cell r="O46">
            <v>16316</v>
          </cell>
          <cell r="P46">
            <v>2319</v>
          </cell>
          <cell r="Q46">
            <v>12268</v>
          </cell>
          <cell r="R46">
            <v>1729</v>
          </cell>
        </row>
        <row r="47">
          <cell r="A47">
            <v>3011</v>
          </cell>
          <cell r="B47" t="str">
            <v>L=</v>
          </cell>
          <cell r="C47">
            <v>15</v>
          </cell>
          <cell r="D47">
            <v>1</v>
          </cell>
          <cell r="E47">
            <v>63.42</v>
          </cell>
          <cell r="F47">
            <v>69.209999999999994</v>
          </cell>
          <cell r="G47">
            <v>4.8</v>
          </cell>
          <cell r="H47">
            <v>2346.25</v>
          </cell>
          <cell r="I47">
            <v>93.85</v>
          </cell>
          <cell r="J47">
            <v>3319.16</v>
          </cell>
          <cell r="K47">
            <v>478.4</v>
          </cell>
          <cell r="L47">
            <v>1749.79</v>
          </cell>
          <cell r="M47">
            <v>69.989999999999995</v>
          </cell>
          <cell r="O47">
            <v>16698</v>
          </cell>
          <cell r="P47">
            <v>2440</v>
          </cell>
          <cell r="Q47">
            <v>12439</v>
          </cell>
          <cell r="R47">
            <v>1819</v>
          </cell>
        </row>
        <row r="48">
          <cell r="A48">
            <v>3012</v>
          </cell>
          <cell r="B48" t="str">
            <v>L=</v>
          </cell>
          <cell r="C48">
            <v>16</v>
          </cell>
          <cell r="D48">
            <v>1</v>
          </cell>
          <cell r="E48">
            <v>66.849999999999994</v>
          </cell>
          <cell r="F48">
            <v>72.64</v>
          </cell>
          <cell r="G48">
            <v>4.57</v>
          </cell>
          <cell r="H48">
            <v>2464.33</v>
          </cell>
          <cell r="I48">
            <v>98.57</v>
          </cell>
          <cell r="J48">
            <v>3486.21</v>
          </cell>
          <cell r="K48">
            <v>485.1</v>
          </cell>
          <cell r="L48">
            <v>1837.85</v>
          </cell>
          <cell r="M48">
            <v>73.510000000000005</v>
          </cell>
          <cell r="O48">
            <v>17086</v>
          </cell>
          <cell r="P48">
            <v>2562</v>
          </cell>
          <cell r="Q48">
            <v>12613</v>
          </cell>
          <cell r="R48">
            <v>1911</v>
          </cell>
        </row>
        <row r="49">
          <cell r="A49">
            <v>3013</v>
          </cell>
          <cell r="B49" t="str">
            <v>L=</v>
          </cell>
          <cell r="C49">
            <v>17</v>
          </cell>
          <cell r="D49">
            <v>1</v>
          </cell>
          <cell r="E49">
            <v>70.28</v>
          </cell>
          <cell r="F49">
            <v>76.069999999999993</v>
          </cell>
          <cell r="G49">
            <v>4.37</v>
          </cell>
          <cell r="H49">
            <v>2577.11</v>
          </cell>
          <cell r="I49">
            <v>103.08</v>
          </cell>
          <cell r="J49">
            <v>3645.76</v>
          </cell>
          <cell r="K49">
            <v>491.5</v>
          </cell>
          <cell r="L49">
            <v>1921.96</v>
          </cell>
          <cell r="M49">
            <v>76.87</v>
          </cell>
          <cell r="O49">
            <v>17457</v>
          </cell>
          <cell r="P49">
            <v>2680</v>
          </cell>
          <cell r="Q49">
            <v>12779</v>
          </cell>
          <cell r="R49">
            <v>1998</v>
          </cell>
        </row>
        <row r="50">
          <cell r="A50">
            <v>3014</v>
          </cell>
          <cell r="B50" t="str">
            <v>L=</v>
          </cell>
          <cell r="C50">
            <v>18</v>
          </cell>
          <cell r="D50">
            <v>1</v>
          </cell>
          <cell r="E50">
            <v>73.709999999999994</v>
          </cell>
          <cell r="F50">
            <v>79.5</v>
          </cell>
          <cell r="G50">
            <v>4.18</v>
          </cell>
          <cell r="H50">
            <v>2694.25</v>
          </cell>
          <cell r="I50">
            <v>107.77</v>
          </cell>
          <cell r="J50">
            <v>3811.48</v>
          </cell>
          <cell r="K50">
            <v>498.1</v>
          </cell>
          <cell r="L50">
            <v>2009.33</v>
          </cell>
          <cell r="M50">
            <v>80.37</v>
          </cell>
          <cell r="O50">
            <v>17842</v>
          </cell>
          <cell r="P50">
            <v>2802</v>
          </cell>
          <cell r="Q50">
            <v>12951</v>
          </cell>
          <cell r="R50">
            <v>2089</v>
          </cell>
        </row>
        <row r="51">
          <cell r="A51">
            <v>3015</v>
          </cell>
          <cell r="B51" t="str">
            <v>L=</v>
          </cell>
          <cell r="C51">
            <v>19</v>
          </cell>
          <cell r="D51">
            <v>1</v>
          </cell>
          <cell r="E51">
            <v>77.14</v>
          </cell>
          <cell r="F51">
            <v>82.93</v>
          </cell>
          <cell r="G51">
            <v>4.01</v>
          </cell>
          <cell r="H51">
            <v>2808.47</v>
          </cell>
          <cell r="I51">
            <v>112.33</v>
          </cell>
          <cell r="J51">
            <v>3973.06</v>
          </cell>
          <cell r="K51">
            <v>504.5</v>
          </cell>
          <cell r="L51">
            <v>2094.5100000000002</v>
          </cell>
          <cell r="M51">
            <v>83.78</v>
          </cell>
          <cell r="O51">
            <v>18217</v>
          </cell>
          <cell r="P51">
            <v>2920</v>
          </cell>
          <cell r="Q51">
            <v>13119</v>
          </cell>
          <cell r="R51">
            <v>2178</v>
          </cell>
        </row>
        <row r="52">
          <cell r="A52">
            <v>3016</v>
          </cell>
          <cell r="B52" t="str">
            <v>L=</v>
          </cell>
          <cell r="C52">
            <v>20</v>
          </cell>
          <cell r="D52">
            <v>1</v>
          </cell>
          <cell r="E52">
            <v>80.569999999999993</v>
          </cell>
          <cell r="F52">
            <v>86.36</v>
          </cell>
          <cell r="G52">
            <v>3.85</v>
          </cell>
          <cell r="H52">
            <v>2925.19</v>
          </cell>
          <cell r="I52">
            <v>117</v>
          </cell>
          <cell r="J52">
            <v>4138.18</v>
          </cell>
          <cell r="K52">
            <v>511.2</v>
          </cell>
          <cell r="L52">
            <v>2181.5500000000002</v>
          </cell>
          <cell r="M52">
            <v>87.26</v>
          </cell>
          <cell r="O52">
            <v>18601</v>
          </cell>
          <cell r="P52">
            <v>3042</v>
          </cell>
          <cell r="Q52">
            <v>13291</v>
          </cell>
          <cell r="R52">
            <v>2268</v>
          </cell>
        </row>
        <row r="53">
          <cell r="A53">
            <v>3017</v>
          </cell>
          <cell r="B53" t="str">
            <v>L=</v>
          </cell>
          <cell r="C53">
            <v>21</v>
          </cell>
          <cell r="D53">
            <v>1</v>
          </cell>
          <cell r="E53">
            <v>84</v>
          </cell>
          <cell r="F53">
            <v>89.79</v>
          </cell>
          <cell r="G53">
            <v>3.7</v>
          </cell>
          <cell r="H53">
            <v>3043.78</v>
          </cell>
          <cell r="I53">
            <v>121.75</v>
          </cell>
          <cell r="J53">
            <v>4305.9399999999996</v>
          </cell>
          <cell r="K53">
            <v>517.9</v>
          </cell>
          <cell r="L53">
            <v>2270</v>
          </cell>
          <cell r="M53">
            <v>90.8</v>
          </cell>
          <cell r="O53">
            <v>18990</v>
          </cell>
          <cell r="P53">
            <v>3165</v>
          </cell>
          <cell r="Q53">
            <v>13465</v>
          </cell>
          <cell r="R53">
            <v>2360</v>
          </cell>
        </row>
        <row r="54">
          <cell r="A54">
            <v>3018</v>
          </cell>
          <cell r="B54" t="str">
            <v>L=</v>
          </cell>
          <cell r="C54">
            <v>22</v>
          </cell>
          <cell r="D54">
            <v>1</v>
          </cell>
          <cell r="E54">
            <v>87.42</v>
          </cell>
          <cell r="F54">
            <v>93.21</v>
          </cell>
          <cell r="G54">
            <v>3.56</v>
          </cell>
          <cell r="H54">
            <v>3163.48</v>
          </cell>
          <cell r="I54">
            <v>126.53</v>
          </cell>
          <cell r="J54">
            <v>4475.28</v>
          </cell>
          <cell r="K54">
            <v>524.6</v>
          </cell>
          <cell r="L54">
            <v>2359.2600000000002</v>
          </cell>
          <cell r="M54">
            <v>94.37</v>
          </cell>
          <cell r="O54">
            <v>19384</v>
          </cell>
          <cell r="P54">
            <v>3290</v>
          </cell>
          <cell r="Q54">
            <v>13641</v>
          </cell>
          <cell r="R54">
            <v>2453</v>
          </cell>
        </row>
        <row r="55">
          <cell r="A55">
            <v>3019</v>
          </cell>
          <cell r="B55" t="str">
            <v>L=</v>
          </cell>
          <cell r="C55">
            <v>23</v>
          </cell>
          <cell r="D55">
            <v>1</v>
          </cell>
          <cell r="E55">
            <v>90.85</v>
          </cell>
          <cell r="F55">
            <v>96.64</v>
          </cell>
          <cell r="G55">
            <v>3.44</v>
          </cell>
          <cell r="H55">
            <v>3273.83</v>
          </cell>
          <cell r="I55">
            <v>130.94999999999999</v>
          </cell>
          <cell r="J55">
            <v>4631.3900000000003</v>
          </cell>
          <cell r="K55">
            <v>530.9</v>
          </cell>
          <cell r="L55">
            <v>2441.56</v>
          </cell>
          <cell r="M55">
            <v>97.66</v>
          </cell>
          <cell r="O55">
            <v>19747</v>
          </cell>
          <cell r="P55">
            <v>3404</v>
          </cell>
          <cell r="Q55">
            <v>13804</v>
          </cell>
          <cell r="R55">
            <v>2539</v>
          </cell>
        </row>
        <row r="56">
          <cell r="A56">
            <v>3020</v>
          </cell>
          <cell r="B56" t="str">
            <v>L=</v>
          </cell>
          <cell r="C56">
            <v>24</v>
          </cell>
          <cell r="D56">
            <v>1</v>
          </cell>
          <cell r="E56">
            <v>94.28</v>
          </cell>
          <cell r="F56">
            <v>100.07</v>
          </cell>
          <cell r="G56">
            <v>3.32</v>
          </cell>
          <cell r="H56">
            <v>3392.16</v>
          </cell>
          <cell r="I56">
            <v>135.68</v>
          </cell>
          <cell r="J56">
            <v>4798.79</v>
          </cell>
          <cell r="K56">
            <v>537.6</v>
          </cell>
          <cell r="L56">
            <v>2529.81</v>
          </cell>
          <cell r="M56">
            <v>101.19</v>
          </cell>
          <cell r="O56">
            <v>20136</v>
          </cell>
          <cell r="P56">
            <v>3527</v>
          </cell>
          <cell r="Q56">
            <v>13978</v>
          </cell>
          <cell r="R56">
            <v>2631</v>
          </cell>
        </row>
        <row r="57">
          <cell r="A57">
            <v>3021</v>
          </cell>
          <cell r="B57" t="str">
            <v>L=</v>
          </cell>
          <cell r="C57">
            <v>25</v>
          </cell>
          <cell r="D57">
            <v>1</v>
          </cell>
          <cell r="E57">
            <v>97.71</v>
          </cell>
          <cell r="F57">
            <v>103.5</v>
          </cell>
          <cell r="G57">
            <v>3.21</v>
          </cell>
          <cell r="H57">
            <v>3508.41</v>
          </cell>
          <cell r="I57">
            <v>140.33000000000001</v>
          </cell>
          <cell r="J57">
            <v>4963.2299999999996</v>
          </cell>
          <cell r="K57">
            <v>544.20000000000005</v>
          </cell>
          <cell r="L57">
            <v>2616.5100000000002</v>
          </cell>
          <cell r="M57">
            <v>104.66</v>
          </cell>
          <cell r="O57">
            <v>20518</v>
          </cell>
          <cell r="P57">
            <v>3648</v>
          </cell>
          <cell r="Q57">
            <v>14149</v>
          </cell>
          <cell r="R57">
            <v>2721</v>
          </cell>
        </row>
        <row r="58">
          <cell r="A58">
            <v>3022</v>
          </cell>
          <cell r="B58" t="str">
            <v>L=</v>
          </cell>
          <cell r="C58">
            <v>26</v>
          </cell>
          <cell r="D58">
            <v>1</v>
          </cell>
          <cell r="E58">
            <v>101.14</v>
          </cell>
          <cell r="F58">
            <v>106.93</v>
          </cell>
          <cell r="G58">
            <v>3.11</v>
          </cell>
          <cell r="H58">
            <v>3621.22</v>
          </cell>
          <cell r="I58">
            <v>144.84</v>
          </cell>
          <cell r="J58">
            <v>5122.82</v>
          </cell>
          <cell r="K58">
            <v>550.5</v>
          </cell>
          <cell r="L58">
            <v>2700.64</v>
          </cell>
          <cell r="M58">
            <v>108.02</v>
          </cell>
          <cell r="O58">
            <v>20889</v>
          </cell>
          <cell r="P58">
            <v>3766</v>
          </cell>
          <cell r="Q58">
            <v>14315</v>
          </cell>
          <cell r="R58">
            <v>2808</v>
          </cell>
        </row>
        <row r="59">
          <cell r="A59">
            <v>3023</v>
          </cell>
          <cell r="B59" t="str">
            <v>L=</v>
          </cell>
          <cell r="C59">
            <v>27</v>
          </cell>
          <cell r="D59">
            <v>1</v>
          </cell>
          <cell r="E59">
            <v>104.57</v>
          </cell>
          <cell r="F59">
            <v>110.36</v>
          </cell>
          <cell r="G59">
            <v>3.01</v>
          </cell>
          <cell r="H59">
            <v>3741.52</v>
          </cell>
          <cell r="I59">
            <v>149.66</v>
          </cell>
          <cell r="J59">
            <v>5293.02</v>
          </cell>
          <cell r="K59">
            <v>557.29999999999995</v>
          </cell>
          <cell r="L59">
            <v>2790.36</v>
          </cell>
          <cell r="M59">
            <v>111.61</v>
          </cell>
          <cell r="O59">
            <v>21284</v>
          </cell>
          <cell r="P59">
            <v>3891</v>
          </cell>
          <cell r="Q59">
            <v>14492</v>
          </cell>
          <cell r="R59">
            <v>2901</v>
          </cell>
        </row>
        <row r="60">
          <cell r="A60">
            <v>3100</v>
          </cell>
          <cell r="B60">
            <v>3100.01</v>
          </cell>
          <cell r="C60">
            <v>3100.0200000000004</v>
          </cell>
          <cell r="D60">
            <v>3100.0300000000007</v>
          </cell>
          <cell r="E60">
            <v>3100.0400000000009</v>
          </cell>
          <cell r="F60">
            <v>3100.0500000000011</v>
          </cell>
          <cell r="G60">
            <v>3100.0600000000013</v>
          </cell>
          <cell r="H60">
            <v>3100.0700000000015</v>
          </cell>
          <cell r="I60">
            <v>3100.0800000000017</v>
          </cell>
          <cell r="J60">
            <v>3100.090000000002</v>
          </cell>
          <cell r="K60">
            <v>3100.1000000000022</v>
          </cell>
          <cell r="L60">
            <v>3100.1100000000024</v>
          </cell>
          <cell r="M60">
            <v>3100.1200000000026</v>
          </cell>
          <cell r="N60">
            <v>3100.1300000000028</v>
          </cell>
          <cell r="O60">
            <v>3100.1400000000031</v>
          </cell>
          <cell r="P60">
            <v>3100.1500000000033</v>
          </cell>
          <cell r="Q60">
            <v>3100.1600000000035</v>
          </cell>
          <cell r="R60">
            <v>3100.1700000000037</v>
          </cell>
        </row>
        <row r="61">
          <cell r="E61" t="str">
            <v>산</v>
          </cell>
          <cell r="G61" t="str">
            <v>출</v>
          </cell>
          <cell r="I61" t="str">
            <v>내</v>
          </cell>
          <cell r="K61" t="str">
            <v>역</v>
          </cell>
          <cell r="O61" t="str">
            <v>계</v>
          </cell>
          <cell r="P61" t="str">
            <v>노무비</v>
          </cell>
          <cell r="Q61" t="str">
            <v>재료비</v>
          </cell>
          <cell r="R61" t="str">
            <v>경  비</v>
          </cell>
        </row>
        <row r="63">
          <cell r="A63" t="str">
            <v>모래 구입운반</v>
          </cell>
        </row>
        <row r="64">
          <cell r="D64" t="str">
            <v>(10.5t D/T) /㎥</v>
          </cell>
        </row>
        <row r="65">
          <cell r="B65" t="str">
            <v>골재원 : 아산시 인주면 문방리 (남양골재)</v>
          </cell>
        </row>
        <row r="66">
          <cell r="C66" t="str">
            <v>골재원에서 현장입구  :</v>
          </cell>
          <cell r="G66" t="str">
            <v xml:space="preserve"> L =</v>
          </cell>
          <cell r="H66">
            <v>13</v>
          </cell>
          <cell r="I66" t="str">
            <v>KM  ,</v>
          </cell>
          <cell r="J66" t="str">
            <v xml:space="preserve"> 주행속도:</v>
          </cell>
          <cell r="L66">
            <v>35</v>
          </cell>
          <cell r="M66" t="str">
            <v>KM/hr</v>
          </cell>
        </row>
        <row r="67">
          <cell r="C67" t="str">
            <v>현장입구에서 현장까지:</v>
          </cell>
          <cell r="G67" t="str">
            <v xml:space="preserve"> L =</v>
          </cell>
          <cell r="H67">
            <v>1</v>
          </cell>
          <cell r="I67" t="str">
            <v>KM  ,</v>
          </cell>
          <cell r="J67" t="str">
            <v xml:space="preserve"> 주행속도:</v>
          </cell>
          <cell r="L67">
            <v>10</v>
          </cell>
          <cell r="M67" t="str">
            <v>KM/hr</v>
          </cell>
        </row>
        <row r="69">
          <cell r="B69">
            <v>1</v>
          </cell>
          <cell r="C69" t="str">
            <v xml:space="preserve">자재대 </v>
          </cell>
          <cell r="O69">
            <v>10000</v>
          </cell>
          <cell r="Q69">
            <v>10000</v>
          </cell>
        </row>
        <row r="71">
          <cell r="B71">
            <v>2</v>
          </cell>
          <cell r="C71" t="str">
            <v>운반(10.5t  D/T)</v>
          </cell>
        </row>
        <row r="72">
          <cell r="C72" t="str">
            <v>q =</v>
          </cell>
          <cell r="D72" t="str">
            <v>10.5</v>
          </cell>
          <cell r="E72" t="str">
            <v>/</v>
          </cell>
          <cell r="F72">
            <v>2</v>
          </cell>
          <cell r="G72" t="str">
            <v>*</v>
          </cell>
          <cell r="H72">
            <v>1.175</v>
          </cell>
          <cell r="J72" t="str">
            <v>=</v>
          </cell>
          <cell r="K72">
            <v>6.16</v>
          </cell>
          <cell r="M72" t="str">
            <v>E =</v>
          </cell>
          <cell r="N72">
            <v>0.9</v>
          </cell>
        </row>
        <row r="73">
          <cell r="C73" t="str">
            <v>n =</v>
          </cell>
          <cell r="D73">
            <v>6.16</v>
          </cell>
          <cell r="F73" t="str">
            <v>/</v>
          </cell>
          <cell r="G73">
            <v>1.72</v>
          </cell>
          <cell r="H73" t="str">
            <v>*</v>
          </cell>
          <cell r="I73">
            <v>1.2</v>
          </cell>
          <cell r="J73" t="str">
            <v>=</v>
          </cell>
          <cell r="K73">
            <v>2.98</v>
          </cell>
          <cell r="M73" t="str">
            <v>F =</v>
          </cell>
          <cell r="N73">
            <v>1</v>
          </cell>
        </row>
        <row r="74">
          <cell r="C74" t="str">
            <v>t1 =</v>
          </cell>
          <cell r="D74">
            <v>38.4</v>
          </cell>
          <cell r="E74" t="str">
            <v>*</v>
          </cell>
          <cell r="F74">
            <v>2.98</v>
          </cell>
          <cell r="G74" t="str">
            <v>/</v>
          </cell>
          <cell r="H74">
            <v>60</v>
          </cell>
          <cell r="I74" t="str">
            <v>*</v>
          </cell>
          <cell r="J74">
            <v>0.6</v>
          </cell>
          <cell r="K74" t="str">
            <v>=</v>
          </cell>
          <cell r="L74">
            <v>3.17</v>
          </cell>
        </row>
        <row r="75">
          <cell r="C75" t="str">
            <v>t2=(</v>
          </cell>
          <cell r="D75">
            <v>13</v>
          </cell>
          <cell r="E75" t="str">
            <v>/</v>
          </cell>
          <cell r="F75">
            <v>35</v>
          </cell>
          <cell r="G75" t="str">
            <v>+</v>
          </cell>
          <cell r="H75">
            <v>1</v>
          </cell>
          <cell r="I75" t="str">
            <v>/</v>
          </cell>
          <cell r="J75">
            <v>10</v>
          </cell>
          <cell r="K75" t="str">
            <v xml:space="preserve"> ) </v>
          </cell>
          <cell r="L75">
            <v>2</v>
          </cell>
          <cell r="M75" t="str">
            <v>*</v>
          </cell>
          <cell r="N75">
            <v>60</v>
          </cell>
        </row>
        <row r="76">
          <cell r="C76" t="str">
            <v>=</v>
          </cell>
          <cell r="D76">
            <v>56.57</v>
          </cell>
        </row>
        <row r="77">
          <cell r="C77" t="str">
            <v>t3 =</v>
          </cell>
          <cell r="D77">
            <v>0.8</v>
          </cell>
          <cell r="F77" t="str">
            <v>t4 =</v>
          </cell>
          <cell r="G77">
            <v>0.42</v>
          </cell>
        </row>
        <row r="78">
          <cell r="C78" t="str">
            <v>CM =</v>
          </cell>
          <cell r="D78" t="str">
            <v xml:space="preserve"> t1+ t2+ t3+ t4</v>
          </cell>
          <cell r="H78" t="str">
            <v>=</v>
          </cell>
          <cell r="I78">
            <v>60.96</v>
          </cell>
        </row>
        <row r="79">
          <cell r="C79" t="str">
            <v>Q = 60 * q *  F * E / CM</v>
          </cell>
        </row>
        <row r="80">
          <cell r="C80" t="str">
            <v>=</v>
          </cell>
          <cell r="D80">
            <v>5.45</v>
          </cell>
          <cell r="F80" t="str">
            <v>㎥/hr</v>
          </cell>
        </row>
        <row r="82">
          <cell r="C82" t="str">
            <v>노무비</v>
          </cell>
          <cell r="E82">
            <v>11262</v>
          </cell>
          <cell r="G82" t="str">
            <v>/</v>
          </cell>
          <cell r="H82" t="str">
            <v>Q</v>
          </cell>
          <cell r="I82" t="str">
            <v>=</v>
          </cell>
          <cell r="J82">
            <v>2066.4</v>
          </cell>
          <cell r="O82">
            <v>2066.4</v>
          </cell>
          <cell r="P82">
            <v>2066.4</v>
          </cell>
        </row>
        <row r="83">
          <cell r="C83" t="str">
            <v>재료비</v>
          </cell>
          <cell r="E83">
            <v>15932</v>
          </cell>
          <cell r="G83" t="str">
            <v>/</v>
          </cell>
          <cell r="H83" t="str">
            <v>Q</v>
          </cell>
          <cell r="I83" t="str">
            <v>=</v>
          </cell>
          <cell r="J83">
            <v>2923.3</v>
          </cell>
          <cell r="O83">
            <v>2923.3</v>
          </cell>
          <cell r="Q83">
            <v>2923.3</v>
          </cell>
        </row>
        <row r="84">
          <cell r="C84" t="str">
            <v>경  비</v>
          </cell>
          <cell r="E84">
            <v>8399</v>
          </cell>
          <cell r="G84" t="str">
            <v>/</v>
          </cell>
          <cell r="H84" t="str">
            <v>Q</v>
          </cell>
          <cell r="I84" t="str">
            <v>=</v>
          </cell>
          <cell r="J84">
            <v>1541.1</v>
          </cell>
          <cell r="O84">
            <v>1541.1</v>
          </cell>
          <cell r="R84">
            <v>1541.1</v>
          </cell>
        </row>
        <row r="85">
          <cell r="C85" t="str">
            <v>소계</v>
          </cell>
          <cell r="O85">
            <v>6530.8</v>
          </cell>
          <cell r="P85">
            <v>2066.4</v>
          </cell>
          <cell r="Q85">
            <v>2923.3</v>
          </cell>
          <cell r="R85">
            <v>1541.1</v>
          </cell>
        </row>
        <row r="86">
          <cell r="O86">
            <v>16530</v>
          </cell>
          <cell r="P86">
            <v>2066</v>
          </cell>
          <cell r="Q86">
            <v>12923</v>
          </cell>
          <cell r="R86">
            <v>1541.1</v>
          </cell>
        </row>
        <row r="87">
          <cell r="C87" t="str">
            <v>포장</v>
          </cell>
          <cell r="D87" t="str">
            <v>비포장</v>
          </cell>
          <cell r="E87" t="str">
            <v>t2</v>
          </cell>
          <cell r="F87" t="str">
            <v>CM</v>
          </cell>
          <cell r="G87" t="str">
            <v>Q</v>
          </cell>
          <cell r="H87" t="str">
            <v>노무비</v>
          </cell>
          <cell r="I87" t="str">
            <v>재료비</v>
          </cell>
          <cell r="J87" t="str">
            <v>경비</v>
          </cell>
        </row>
        <row r="88">
          <cell r="A88">
            <v>3101</v>
          </cell>
          <cell r="B88" t="str">
            <v>L=</v>
          </cell>
          <cell r="C88">
            <v>5</v>
          </cell>
          <cell r="D88">
            <v>1</v>
          </cell>
          <cell r="E88">
            <v>29.14</v>
          </cell>
          <cell r="F88">
            <v>33.53</v>
          </cell>
          <cell r="G88">
            <v>9.92</v>
          </cell>
          <cell r="H88">
            <v>1135.2</v>
          </cell>
          <cell r="I88">
            <v>1606</v>
          </cell>
          <cell r="J88">
            <v>846.6</v>
          </cell>
          <cell r="O88">
            <v>13587</v>
          </cell>
          <cell r="P88">
            <v>1135</v>
          </cell>
          <cell r="Q88">
            <v>11606</v>
          </cell>
          <cell r="R88">
            <v>846</v>
          </cell>
        </row>
        <row r="89">
          <cell r="A89">
            <v>3102</v>
          </cell>
          <cell r="B89" t="str">
            <v>L=</v>
          </cell>
          <cell r="C89">
            <v>6</v>
          </cell>
          <cell r="D89">
            <v>1</v>
          </cell>
          <cell r="E89">
            <v>32.57</v>
          </cell>
          <cell r="F89">
            <v>36.96</v>
          </cell>
          <cell r="G89">
            <v>9</v>
          </cell>
          <cell r="H89">
            <v>1251.3</v>
          </cell>
          <cell r="I89">
            <v>1770.2</v>
          </cell>
          <cell r="J89">
            <v>933.2</v>
          </cell>
          <cell r="O89">
            <v>13954</v>
          </cell>
          <cell r="P89">
            <v>1251</v>
          </cell>
          <cell r="Q89">
            <v>11770</v>
          </cell>
          <cell r="R89">
            <v>933</v>
          </cell>
        </row>
        <row r="90">
          <cell r="A90">
            <v>3103</v>
          </cell>
          <cell r="B90" t="str">
            <v>L=</v>
          </cell>
          <cell r="C90">
            <v>7</v>
          </cell>
          <cell r="D90">
            <v>1</v>
          </cell>
          <cell r="E90">
            <v>36</v>
          </cell>
          <cell r="F90">
            <v>40.39</v>
          </cell>
          <cell r="G90">
            <v>8.23</v>
          </cell>
          <cell r="H90">
            <v>1368.4</v>
          </cell>
          <cell r="I90">
            <v>1935.8</v>
          </cell>
          <cell r="J90">
            <v>1020.5</v>
          </cell>
          <cell r="O90">
            <v>14323</v>
          </cell>
          <cell r="P90">
            <v>1368</v>
          </cell>
          <cell r="Q90">
            <v>11935</v>
          </cell>
          <cell r="R90">
            <v>1020</v>
          </cell>
        </row>
        <row r="91">
          <cell r="A91">
            <v>3104</v>
          </cell>
          <cell r="B91" t="str">
            <v>L=</v>
          </cell>
          <cell r="C91">
            <v>8</v>
          </cell>
          <cell r="D91">
            <v>1</v>
          </cell>
          <cell r="E91">
            <v>39.42</v>
          </cell>
          <cell r="F91">
            <v>43.81</v>
          </cell>
          <cell r="G91">
            <v>7.59</v>
          </cell>
          <cell r="H91">
            <v>1483.7</v>
          </cell>
          <cell r="I91">
            <v>2099</v>
          </cell>
          <cell r="J91">
            <v>1106.5</v>
          </cell>
          <cell r="O91">
            <v>14688</v>
          </cell>
          <cell r="P91">
            <v>1483</v>
          </cell>
          <cell r="Q91">
            <v>12099</v>
          </cell>
          <cell r="R91">
            <v>1106</v>
          </cell>
        </row>
        <row r="92">
          <cell r="A92">
            <v>3105</v>
          </cell>
          <cell r="B92" t="str">
            <v>L=</v>
          </cell>
          <cell r="C92">
            <v>9</v>
          </cell>
          <cell r="D92">
            <v>1</v>
          </cell>
          <cell r="E92">
            <v>42.85</v>
          </cell>
          <cell r="F92">
            <v>47.24</v>
          </cell>
          <cell r="G92">
            <v>7.04</v>
          </cell>
          <cell r="H92">
            <v>1599.7</v>
          </cell>
          <cell r="I92">
            <v>2263</v>
          </cell>
          <cell r="J92">
            <v>1193</v>
          </cell>
          <cell r="O92">
            <v>15055</v>
          </cell>
          <cell r="P92">
            <v>1599</v>
          </cell>
          <cell r="Q92">
            <v>12263</v>
          </cell>
          <cell r="R92">
            <v>1193</v>
          </cell>
        </row>
        <row r="93">
          <cell r="A93">
            <v>3106</v>
          </cell>
          <cell r="B93" t="str">
            <v>L=</v>
          </cell>
          <cell r="C93">
            <v>10</v>
          </cell>
          <cell r="D93">
            <v>1</v>
          </cell>
          <cell r="E93">
            <v>46.28</v>
          </cell>
          <cell r="F93">
            <v>50.67</v>
          </cell>
          <cell r="G93">
            <v>6.56</v>
          </cell>
          <cell r="H93">
            <v>1716.7</v>
          </cell>
          <cell r="I93">
            <v>2428.6</v>
          </cell>
          <cell r="J93">
            <v>1280.3</v>
          </cell>
          <cell r="O93">
            <v>15424</v>
          </cell>
          <cell r="P93">
            <v>1716</v>
          </cell>
          <cell r="Q93">
            <v>12428</v>
          </cell>
          <cell r="R93">
            <v>1280</v>
          </cell>
        </row>
        <row r="94">
          <cell r="A94">
            <v>3107</v>
          </cell>
          <cell r="B94" t="str">
            <v>L=</v>
          </cell>
          <cell r="C94">
            <v>11</v>
          </cell>
          <cell r="D94">
            <v>1</v>
          </cell>
          <cell r="E94">
            <v>49.71</v>
          </cell>
          <cell r="F94">
            <v>54.1</v>
          </cell>
          <cell r="G94">
            <v>6.14</v>
          </cell>
          <cell r="H94">
            <v>1834.2</v>
          </cell>
          <cell r="I94">
            <v>2594.6999999999998</v>
          </cell>
          <cell r="J94">
            <v>1367.9</v>
          </cell>
          <cell r="O94">
            <v>15795</v>
          </cell>
          <cell r="P94">
            <v>1834</v>
          </cell>
          <cell r="Q94">
            <v>12594</v>
          </cell>
          <cell r="R94">
            <v>1367</v>
          </cell>
        </row>
        <row r="95">
          <cell r="A95">
            <v>3108</v>
          </cell>
          <cell r="B95" t="str">
            <v>L=</v>
          </cell>
          <cell r="C95">
            <v>12</v>
          </cell>
          <cell r="D95">
            <v>1</v>
          </cell>
          <cell r="E95">
            <v>53.14</v>
          </cell>
          <cell r="F95">
            <v>57.53</v>
          </cell>
          <cell r="G95">
            <v>5.78</v>
          </cell>
          <cell r="H95">
            <v>1948.4</v>
          </cell>
          <cell r="I95">
            <v>2756.4</v>
          </cell>
          <cell r="J95">
            <v>1453.1</v>
          </cell>
          <cell r="O95">
            <v>16157</v>
          </cell>
          <cell r="P95">
            <v>1948</v>
          </cell>
          <cell r="Q95">
            <v>12756</v>
          </cell>
          <cell r="R95">
            <v>1453</v>
          </cell>
        </row>
        <row r="96">
          <cell r="A96">
            <v>3109</v>
          </cell>
          <cell r="B96" t="str">
            <v>L=</v>
          </cell>
          <cell r="C96">
            <v>13</v>
          </cell>
          <cell r="D96">
            <v>1</v>
          </cell>
          <cell r="E96">
            <v>56.57</v>
          </cell>
          <cell r="F96">
            <v>60.96</v>
          </cell>
          <cell r="G96">
            <v>5.45</v>
          </cell>
          <cell r="H96">
            <v>2066.4</v>
          </cell>
          <cell r="I96">
            <v>2923.3</v>
          </cell>
          <cell r="J96">
            <v>1541.1</v>
          </cell>
          <cell r="O96">
            <v>16530</v>
          </cell>
          <cell r="P96">
            <v>2066</v>
          </cell>
          <cell r="Q96">
            <v>12923</v>
          </cell>
          <cell r="R96">
            <v>1541</v>
          </cell>
        </row>
        <row r="97">
          <cell r="A97">
            <v>3110</v>
          </cell>
          <cell r="B97" t="str">
            <v>L=</v>
          </cell>
          <cell r="C97">
            <v>14</v>
          </cell>
          <cell r="D97">
            <v>1</v>
          </cell>
          <cell r="E97">
            <v>60</v>
          </cell>
          <cell r="F97">
            <v>64.39</v>
          </cell>
          <cell r="G97">
            <v>5.16</v>
          </cell>
          <cell r="H97">
            <v>2182.5</v>
          </cell>
          <cell r="I97">
            <v>3087.5</v>
          </cell>
          <cell r="J97">
            <v>1627.7</v>
          </cell>
          <cell r="O97">
            <v>16896</v>
          </cell>
          <cell r="P97">
            <v>2182</v>
          </cell>
          <cell r="Q97">
            <v>13087</v>
          </cell>
          <cell r="R97">
            <v>1627</v>
          </cell>
        </row>
        <row r="98">
          <cell r="A98">
            <v>3111</v>
          </cell>
          <cell r="B98" t="str">
            <v>L=</v>
          </cell>
          <cell r="C98">
            <v>15</v>
          </cell>
          <cell r="D98">
            <v>1</v>
          </cell>
          <cell r="E98">
            <v>63.42</v>
          </cell>
          <cell r="F98">
            <v>67.81</v>
          </cell>
          <cell r="G98">
            <v>4.9000000000000004</v>
          </cell>
          <cell r="H98">
            <v>2298.3000000000002</v>
          </cell>
          <cell r="I98">
            <v>3251.4</v>
          </cell>
          <cell r="J98">
            <v>1714</v>
          </cell>
          <cell r="O98">
            <v>17263</v>
          </cell>
          <cell r="P98">
            <v>2298</v>
          </cell>
          <cell r="Q98">
            <v>13251</v>
          </cell>
          <cell r="R98">
            <v>1714</v>
          </cell>
        </row>
        <row r="99">
          <cell r="A99">
            <v>3112</v>
          </cell>
          <cell r="B99" t="str">
            <v>L=</v>
          </cell>
          <cell r="C99">
            <v>16</v>
          </cell>
          <cell r="D99">
            <v>1</v>
          </cell>
          <cell r="E99">
            <v>66.849999999999994</v>
          </cell>
          <cell r="F99">
            <v>71.239999999999995</v>
          </cell>
          <cell r="G99">
            <v>4.66</v>
          </cell>
          <cell r="H99">
            <v>2416.6999999999998</v>
          </cell>
          <cell r="I99">
            <v>3418.8</v>
          </cell>
          <cell r="J99">
            <v>1802.3</v>
          </cell>
          <cell r="O99">
            <v>17636</v>
          </cell>
          <cell r="P99">
            <v>2416</v>
          </cell>
          <cell r="Q99">
            <v>13418</v>
          </cell>
          <cell r="R99">
            <v>1802</v>
          </cell>
        </row>
        <row r="100">
          <cell r="A100">
            <v>3113</v>
          </cell>
          <cell r="B100" t="str">
            <v>L=</v>
          </cell>
          <cell r="C100">
            <v>17</v>
          </cell>
          <cell r="D100">
            <v>1</v>
          </cell>
          <cell r="E100">
            <v>70.28</v>
          </cell>
          <cell r="F100">
            <v>74.67</v>
          </cell>
          <cell r="G100">
            <v>4.45</v>
          </cell>
          <cell r="H100">
            <v>2530.6999999999998</v>
          </cell>
          <cell r="I100">
            <v>3580.2</v>
          </cell>
          <cell r="J100">
            <v>1887.4</v>
          </cell>
          <cell r="O100">
            <v>17997</v>
          </cell>
          <cell r="P100">
            <v>2530</v>
          </cell>
          <cell r="Q100">
            <v>13580</v>
          </cell>
          <cell r="R100">
            <v>1887</v>
          </cell>
        </row>
        <row r="101">
          <cell r="A101">
            <v>3114</v>
          </cell>
          <cell r="B101" t="str">
            <v>L=</v>
          </cell>
          <cell r="C101">
            <v>18</v>
          </cell>
          <cell r="D101">
            <v>1</v>
          </cell>
          <cell r="E101">
            <v>73.709999999999994</v>
          </cell>
          <cell r="F101">
            <v>78.099999999999994</v>
          </cell>
          <cell r="G101">
            <v>4.25</v>
          </cell>
          <cell r="H101">
            <v>2649.8</v>
          </cell>
          <cell r="I101">
            <v>3748.7</v>
          </cell>
          <cell r="J101">
            <v>1976.2</v>
          </cell>
          <cell r="O101">
            <v>18373</v>
          </cell>
          <cell r="P101">
            <v>2649</v>
          </cell>
          <cell r="Q101">
            <v>13748</v>
          </cell>
          <cell r="R101">
            <v>1976</v>
          </cell>
        </row>
        <row r="102">
          <cell r="A102">
            <v>3115</v>
          </cell>
          <cell r="B102" t="str">
            <v>L=</v>
          </cell>
          <cell r="C102">
            <v>19</v>
          </cell>
          <cell r="D102">
            <v>1</v>
          </cell>
          <cell r="E102">
            <v>77.14</v>
          </cell>
          <cell r="F102">
            <v>81.53</v>
          </cell>
          <cell r="G102">
            <v>4.07</v>
          </cell>
          <cell r="H102">
            <v>2767</v>
          </cell>
          <cell r="I102">
            <v>3914.4</v>
          </cell>
          <cell r="J102">
            <v>2063.6</v>
          </cell>
          <cell r="O102">
            <v>18744</v>
          </cell>
          <cell r="P102">
            <v>2767</v>
          </cell>
          <cell r="Q102">
            <v>13914</v>
          </cell>
          <cell r="R102">
            <v>2063</v>
          </cell>
        </row>
        <row r="103">
          <cell r="A103">
            <v>3116</v>
          </cell>
          <cell r="B103" t="str">
            <v>L=</v>
          </cell>
          <cell r="C103">
            <v>20</v>
          </cell>
          <cell r="D103">
            <v>1</v>
          </cell>
          <cell r="E103">
            <v>80.569999999999993</v>
          </cell>
          <cell r="F103">
            <v>84.96</v>
          </cell>
          <cell r="G103">
            <v>3.91</v>
          </cell>
          <cell r="H103">
            <v>2880.3</v>
          </cell>
          <cell r="I103">
            <v>4074.6</v>
          </cell>
          <cell r="J103">
            <v>2148</v>
          </cell>
          <cell r="O103">
            <v>19102</v>
          </cell>
          <cell r="P103">
            <v>2880</v>
          </cell>
          <cell r="Q103">
            <v>14074</v>
          </cell>
          <cell r="R103">
            <v>2148</v>
          </cell>
        </row>
        <row r="104">
          <cell r="A104">
            <v>3117</v>
          </cell>
          <cell r="B104" t="str">
            <v>L=</v>
          </cell>
          <cell r="C104">
            <v>21</v>
          </cell>
          <cell r="D104">
            <v>1</v>
          </cell>
          <cell r="E104">
            <v>84</v>
          </cell>
          <cell r="F104">
            <v>88.39</v>
          </cell>
          <cell r="G104">
            <v>3.76</v>
          </cell>
          <cell r="H104">
            <v>2995.2</v>
          </cell>
          <cell r="I104">
            <v>4237.2</v>
          </cell>
          <cell r="J104">
            <v>2233.6999999999998</v>
          </cell>
          <cell r="O104">
            <v>19465</v>
          </cell>
          <cell r="P104">
            <v>2995</v>
          </cell>
          <cell r="Q104">
            <v>14237</v>
          </cell>
          <cell r="R104">
            <v>2233</v>
          </cell>
        </row>
        <row r="105">
          <cell r="A105">
            <v>3118</v>
          </cell>
          <cell r="B105" t="str">
            <v>L=</v>
          </cell>
          <cell r="C105">
            <v>22</v>
          </cell>
          <cell r="D105">
            <v>1</v>
          </cell>
          <cell r="E105">
            <v>87.42</v>
          </cell>
          <cell r="F105">
            <v>91.81</v>
          </cell>
          <cell r="G105">
            <v>3.62</v>
          </cell>
          <cell r="H105">
            <v>3111</v>
          </cell>
          <cell r="I105">
            <v>4401.1000000000004</v>
          </cell>
          <cell r="J105">
            <v>2320.1</v>
          </cell>
          <cell r="O105">
            <v>19832</v>
          </cell>
          <cell r="P105">
            <v>3111</v>
          </cell>
          <cell r="Q105">
            <v>14401</v>
          </cell>
          <cell r="R105">
            <v>2320</v>
          </cell>
        </row>
        <row r="106">
          <cell r="A106">
            <v>3119</v>
          </cell>
          <cell r="B106" t="str">
            <v>L=</v>
          </cell>
          <cell r="C106">
            <v>23</v>
          </cell>
          <cell r="D106">
            <v>1</v>
          </cell>
          <cell r="E106">
            <v>90.85</v>
          </cell>
          <cell r="F106">
            <v>95.24</v>
          </cell>
          <cell r="G106">
            <v>3.49</v>
          </cell>
          <cell r="H106">
            <v>3226.9</v>
          </cell>
          <cell r="I106">
            <v>4565</v>
          </cell>
          <cell r="J106">
            <v>2406.5</v>
          </cell>
          <cell r="O106">
            <v>20197</v>
          </cell>
          <cell r="P106">
            <v>3226</v>
          </cell>
          <cell r="Q106">
            <v>14565</v>
          </cell>
          <cell r="R106">
            <v>2406</v>
          </cell>
        </row>
        <row r="107">
          <cell r="A107">
            <v>3120</v>
          </cell>
          <cell r="B107" t="str">
            <v>L=</v>
          </cell>
          <cell r="C107">
            <v>24</v>
          </cell>
          <cell r="D107">
            <v>1</v>
          </cell>
          <cell r="E107">
            <v>94.28</v>
          </cell>
          <cell r="F107">
            <v>98.67</v>
          </cell>
          <cell r="G107">
            <v>3.37</v>
          </cell>
          <cell r="H107">
            <v>3341.8</v>
          </cell>
          <cell r="I107">
            <v>4727.5</v>
          </cell>
          <cell r="J107">
            <v>2492.1999999999998</v>
          </cell>
          <cell r="O107">
            <v>20560</v>
          </cell>
          <cell r="P107">
            <v>3341</v>
          </cell>
          <cell r="Q107">
            <v>14727</v>
          </cell>
          <cell r="R107">
            <v>2492</v>
          </cell>
        </row>
        <row r="108">
          <cell r="A108">
            <v>3121</v>
          </cell>
          <cell r="B108" t="str">
            <v>L=</v>
          </cell>
          <cell r="C108">
            <v>25</v>
          </cell>
          <cell r="D108">
            <v>1</v>
          </cell>
          <cell r="E108">
            <v>97.71</v>
          </cell>
          <cell r="F108">
            <v>102.1</v>
          </cell>
          <cell r="G108">
            <v>3.25</v>
          </cell>
          <cell r="H108">
            <v>3465.2</v>
          </cell>
          <cell r="I108">
            <v>4902.1000000000004</v>
          </cell>
          <cell r="J108">
            <v>2584.3000000000002</v>
          </cell>
          <cell r="O108">
            <v>20951</v>
          </cell>
          <cell r="P108">
            <v>3465</v>
          </cell>
          <cell r="Q108">
            <v>14902</v>
          </cell>
          <cell r="R108">
            <v>2584</v>
          </cell>
        </row>
        <row r="109">
          <cell r="A109">
            <v>3122</v>
          </cell>
          <cell r="B109" t="str">
            <v>L=</v>
          </cell>
          <cell r="C109">
            <v>26</v>
          </cell>
          <cell r="D109">
            <v>1</v>
          </cell>
          <cell r="E109">
            <v>101.14</v>
          </cell>
          <cell r="F109">
            <v>105.53</v>
          </cell>
          <cell r="G109">
            <v>3.15</v>
          </cell>
          <cell r="H109">
            <v>3575.2</v>
          </cell>
          <cell r="I109">
            <v>5057.7</v>
          </cell>
          <cell r="J109">
            <v>2666.3</v>
          </cell>
          <cell r="O109">
            <v>21298</v>
          </cell>
          <cell r="P109">
            <v>3575</v>
          </cell>
          <cell r="Q109">
            <v>15057</v>
          </cell>
          <cell r="R109">
            <v>2666</v>
          </cell>
        </row>
        <row r="110">
          <cell r="A110">
            <v>3123</v>
          </cell>
          <cell r="B110" t="str">
            <v>L=</v>
          </cell>
          <cell r="C110">
            <v>27</v>
          </cell>
          <cell r="D110">
            <v>1</v>
          </cell>
          <cell r="E110">
            <v>104.57</v>
          </cell>
          <cell r="F110">
            <v>108.96</v>
          </cell>
          <cell r="G110">
            <v>3.05</v>
          </cell>
          <cell r="H110">
            <v>3692.4</v>
          </cell>
          <cell r="I110">
            <v>5223.6000000000004</v>
          </cell>
          <cell r="J110">
            <v>2753.7</v>
          </cell>
          <cell r="O110">
            <v>21668</v>
          </cell>
          <cell r="P110">
            <v>3692</v>
          </cell>
          <cell r="Q110">
            <v>15223</v>
          </cell>
          <cell r="R110">
            <v>2753</v>
          </cell>
        </row>
        <row r="111">
          <cell r="A111">
            <v>3124</v>
          </cell>
          <cell r="B111" t="str">
            <v>L=</v>
          </cell>
          <cell r="C111">
            <v>28</v>
          </cell>
          <cell r="D111">
            <v>1</v>
          </cell>
          <cell r="E111">
            <v>108</v>
          </cell>
          <cell r="F111">
            <v>112.39</v>
          </cell>
          <cell r="G111">
            <v>2.95</v>
          </cell>
          <cell r="H111">
            <v>3817.6</v>
          </cell>
          <cell r="I111">
            <v>5400.6</v>
          </cell>
          <cell r="J111">
            <v>2847.1</v>
          </cell>
          <cell r="O111">
            <v>22064</v>
          </cell>
          <cell r="P111">
            <v>3817</v>
          </cell>
          <cell r="Q111">
            <v>15400</v>
          </cell>
          <cell r="R111">
            <v>2847</v>
          </cell>
        </row>
        <row r="112">
          <cell r="A112">
            <v>3125</v>
          </cell>
          <cell r="B112" t="str">
            <v>L=</v>
          </cell>
          <cell r="C112">
            <v>29</v>
          </cell>
          <cell r="D112">
            <v>1</v>
          </cell>
          <cell r="E112">
            <v>111.42</v>
          </cell>
          <cell r="F112">
            <v>115.81</v>
          </cell>
          <cell r="G112">
            <v>2.87</v>
          </cell>
          <cell r="H112">
            <v>3924</v>
          </cell>
          <cell r="I112">
            <v>5551.2</v>
          </cell>
          <cell r="J112">
            <v>2926.4</v>
          </cell>
          <cell r="O112">
            <v>22401</v>
          </cell>
          <cell r="P112">
            <v>3924</v>
          </cell>
          <cell r="Q112">
            <v>15551</v>
          </cell>
          <cell r="R112">
            <v>2926</v>
          </cell>
        </row>
        <row r="113">
          <cell r="A113">
            <v>3126</v>
          </cell>
          <cell r="B113" t="str">
            <v>L=</v>
          </cell>
          <cell r="C113">
            <v>30</v>
          </cell>
          <cell r="D113">
            <v>1</v>
          </cell>
          <cell r="E113">
            <v>114.85</v>
          </cell>
          <cell r="F113">
            <v>119.24</v>
          </cell>
          <cell r="G113">
            <v>2.78</v>
          </cell>
          <cell r="H113">
            <v>4051</v>
          </cell>
          <cell r="I113">
            <v>5730.9</v>
          </cell>
          <cell r="J113">
            <v>3021.2</v>
          </cell>
          <cell r="O113">
            <v>22802</v>
          </cell>
          <cell r="P113">
            <v>4051</v>
          </cell>
          <cell r="Q113">
            <v>15730</v>
          </cell>
          <cell r="R113">
            <v>3021</v>
          </cell>
        </row>
        <row r="114">
          <cell r="A114">
            <v>3127</v>
          </cell>
          <cell r="B114" t="str">
            <v>L=</v>
          </cell>
          <cell r="C114">
            <v>31</v>
          </cell>
          <cell r="D114">
            <v>1</v>
          </cell>
          <cell r="E114">
            <v>118.28</v>
          </cell>
          <cell r="F114">
            <v>122.67</v>
          </cell>
          <cell r="G114">
            <v>2.71</v>
          </cell>
          <cell r="H114">
            <v>4155.7</v>
          </cell>
          <cell r="I114">
            <v>5878.9</v>
          </cell>
          <cell r="J114">
            <v>3099.2</v>
          </cell>
          <cell r="O114">
            <v>23132</v>
          </cell>
          <cell r="P114">
            <v>4155</v>
          </cell>
          <cell r="Q114">
            <v>15878</v>
          </cell>
          <cell r="R114">
            <v>3099</v>
          </cell>
        </row>
        <row r="115">
          <cell r="A115">
            <v>3128</v>
          </cell>
          <cell r="B115" t="str">
            <v>L=</v>
          </cell>
          <cell r="C115">
            <v>32</v>
          </cell>
          <cell r="D115">
            <v>1</v>
          </cell>
          <cell r="E115">
            <v>121.71</v>
          </cell>
          <cell r="F115">
            <v>126.1</v>
          </cell>
          <cell r="G115">
            <v>2.63</v>
          </cell>
          <cell r="H115">
            <v>4282.1000000000004</v>
          </cell>
          <cell r="I115">
            <v>6057.7</v>
          </cell>
          <cell r="J115">
            <v>3193.5</v>
          </cell>
          <cell r="O115">
            <v>23532</v>
          </cell>
          <cell r="P115">
            <v>4282</v>
          </cell>
          <cell r="Q115">
            <v>16057</v>
          </cell>
          <cell r="R115">
            <v>3193</v>
          </cell>
        </row>
        <row r="116">
          <cell r="A116">
            <v>3129</v>
          </cell>
          <cell r="B116" t="str">
            <v>L=</v>
          </cell>
          <cell r="C116">
            <v>33</v>
          </cell>
          <cell r="D116">
            <v>1</v>
          </cell>
          <cell r="E116">
            <v>125.14</v>
          </cell>
          <cell r="F116">
            <v>129.53</v>
          </cell>
          <cell r="G116">
            <v>2.56</v>
          </cell>
          <cell r="H116">
            <v>4399.2</v>
          </cell>
          <cell r="I116">
            <v>6223.4</v>
          </cell>
          <cell r="J116">
            <v>3280.8</v>
          </cell>
          <cell r="O116">
            <v>23902</v>
          </cell>
          <cell r="P116">
            <v>4399</v>
          </cell>
          <cell r="Q116">
            <v>16223</v>
          </cell>
          <cell r="R116">
            <v>3280</v>
          </cell>
        </row>
        <row r="117">
          <cell r="A117">
            <v>3130</v>
          </cell>
          <cell r="B117" t="str">
            <v>L=</v>
          </cell>
          <cell r="C117">
            <v>34</v>
          </cell>
          <cell r="D117">
            <v>1</v>
          </cell>
          <cell r="E117">
            <v>128.57</v>
          </cell>
          <cell r="F117">
            <v>132.96</v>
          </cell>
          <cell r="G117">
            <v>2.5</v>
          </cell>
          <cell r="H117">
            <v>4504.8</v>
          </cell>
          <cell r="I117">
            <v>6372.8</v>
          </cell>
          <cell r="J117">
            <v>3359.6</v>
          </cell>
          <cell r="O117">
            <v>24235</v>
          </cell>
          <cell r="P117">
            <v>4504</v>
          </cell>
          <cell r="Q117">
            <v>16372</v>
          </cell>
          <cell r="R117">
            <v>3359</v>
          </cell>
        </row>
        <row r="118">
          <cell r="A118">
            <v>3131</v>
          </cell>
          <cell r="B118" t="str">
            <v>L=</v>
          </cell>
          <cell r="C118">
            <v>35</v>
          </cell>
          <cell r="D118">
            <v>1</v>
          </cell>
          <cell r="E118">
            <v>132</v>
          </cell>
          <cell r="F118">
            <v>136.38999999999999</v>
          </cell>
          <cell r="G118">
            <v>2.4300000000000002</v>
          </cell>
          <cell r="H118">
            <v>4634.5</v>
          </cell>
          <cell r="I118">
            <v>6556.3</v>
          </cell>
          <cell r="J118">
            <v>3456.3</v>
          </cell>
          <cell r="O118">
            <v>24646</v>
          </cell>
          <cell r="P118">
            <v>4634</v>
          </cell>
          <cell r="Q118">
            <v>16556</v>
          </cell>
          <cell r="R118">
            <v>3456</v>
          </cell>
        </row>
        <row r="119">
          <cell r="A119">
            <v>3200</v>
          </cell>
          <cell r="B119">
            <v>3200.01</v>
          </cell>
          <cell r="C119">
            <v>3200.0200000000004</v>
          </cell>
          <cell r="D119">
            <v>3200.0300000000007</v>
          </cell>
          <cell r="E119">
            <v>3200.0400000000009</v>
          </cell>
          <cell r="F119">
            <v>3200.0500000000011</v>
          </cell>
          <cell r="G119">
            <v>3200.0600000000013</v>
          </cell>
          <cell r="H119">
            <v>3200.0700000000015</v>
          </cell>
          <cell r="I119">
            <v>3200.0800000000017</v>
          </cell>
          <cell r="J119">
            <v>3200.090000000002</v>
          </cell>
          <cell r="K119">
            <v>3200.1000000000022</v>
          </cell>
          <cell r="L119">
            <v>3200.1100000000024</v>
          </cell>
          <cell r="M119">
            <v>3200.1200000000026</v>
          </cell>
          <cell r="N119">
            <v>3200.1300000000028</v>
          </cell>
          <cell r="O119">
            <v>3200.1400000000031</v>
          </cell>
          <cell r="P119">
            <v>3200.1500000000033</v>
          </cell>
          <cell r="Q119">
            <v>3200.1600000000035</v>
          </cell>
          <cell r="R119">
            <v>3200.1700000000037</v>
          </cell>
        </row>
        <row r="120">
          <cell r="E120" t="str">
            <v>산</v>
          </cell>
          <cell r="G120" t="str">
            <v>출</v>
          </cell>
          <cell r="I120" t="str">
            <v>내</v>
          </cell>
          <cell r="K120" t="str">
            <v>역</v>
          </cell>
          <cell r="O120" t="str">
            <v>계</v>
          </cell>
          <cell r="P120" t="str">
            <v>노무비</v>
          </cell>
          <cell r="Q120" t="str">
            <v>재료비</v>
          </cell>
          <cell r="R120" t="str">
            <v>경  비</v>
          </cell>
        </row>
        <row r="122">
          <cell r="A122" t="str">
            <v>중기운반 / 회당</v>
          </cell>
        </row>
        <row r="124">
          <cell r="C124" t="str">
            <v>천안에서 현장 13KM</v>
          </cell>
        </row>
        <row r="125">
          <cell r="C125" t="str">
            <v>트레일러 20ton</v>
          </cell>
        </row>
        <row r="126">
          <cell r="C126" t="str">
            <v>T1 =</v>
          </cell>
          <cell r="D126">
            <v>20</v>
          </cell>
          <cell r="E126" t="str">
            <v>분</v>
          </cell>
        </row>
        <row r="127">
          <cell r="C127" t="str">
            <v>T2=(</v>
          </cell>
          <cell r="D127">
            <v>13</v>
          </cell>
          <cell r="E127" t="str">
            <v>/</v>
          </cell>
          <cell r="F127">
            <v>35</v>
          </cell>
          <cell r="G127" t="str">
            <v>)+(</v>
          </cell>
          <cell r="H127">
            <v>2</v>
          </cell>
          <cell r="I127" t="str">
            <v>/</v>
          </cell>
          <cell r="J127">
            <v>10</v>
          </cell>
          <cell r="K127" t="str">
            <v>)*2</v>
          </cell>
          <cell r="L127" t="str">
            <v>* 60</v>
          </cell>
          <cell r="M127" t="str">
            <v>=</v>
          </cell>
          <cell r="N127">
            <v>68.5</v>
          </cell>
        </row>
        <row r="128">
          <cell r="C128" t="str">
            <v>T3 =</v>
          </cell>
          <cell r="D128">
            <v>20</v>
          </cell>
          <cell r="E128" t="str">
            <v>분</v>
          </cell>
          <cell r="G128" t="str">
            <v>T4 =</v>
          </cell>
          <cell r="H128">
            <v>0.42</v>
          </cell>
          <cell r="I128" t="str">
            <v>분</v>
          </cell>
          <cell r="K128" t="str">
            <v>E =</v>
          </cell>
          <cell r="L128">
            <v>0.9</v>
          </cell>
        </row>
        <row r="130">
          <cell r="C130" t="str">
            <v>CM =</v>
          </cell>
          <cell r="D130" t="str">
            <v>T1</v>
          </cell>
          <cell r="E130" t="str">
            <v>+</v>
          </cell>
          <cell r="F130" t="str">
            <v>T2</v>
          </cell>
          <cell r="G130" t="str">
            <v>+</v>
          </cell>
          <cell r="H130" t="str">
            <v>T3</v>
          </cell>
          <cell r="I130" t="str">
            <v>+</v>
          </cell>
          <cell r="J130" t="str">
            <v>T4</v>
          </cell>
          <cell r="K130" t="str">
            <v>=</v>
          </cell>
          <cell r="L130">
            <v>108.92</v>
          </cell>
        </row>
        <row r="131">
          <cell r="C131" t="str">
            <v>Q =</v>
          </cell>
          <cell r="D131">
            <v>60</v>
          </cell>
          <cell r="E131" t="str">
            <v>*</v>
          </cell>
          <cell r="F131">
            <v>0.9</v>
          </cell>
          <cell r="G131" t="str">
            <v>/</v>
          </cell>
          <cell r="H131">
            <v>108.92</v>
          </cell>
          <cell r="J131" t="str">
            <v>=</v>
          </cell>
          <cell r="K131">
            <v>0.49</v>
          </cell>
          <cell r="L131" t="str">
            <v>회/hr</v>
          </cell>
        </row>
        <row r="132">
          <cell r="C132" t="str">
            <v xml:space="preserve">TO </v>
          </cell>
          <cell r="D132" t="str">
            <v>=</v>
          </cell>
          <cell r="E132" t="str">
            <v>CM</v>
          </cell>
          <cell r="F132" t="str">
            <v>-</v>
          </cell>
          <cell r="G132" t="str">
            <v>T1</v>
          </cell>
          <cell r="H132" t="str">
            <v>/</v>
          </cell>
          <cell r="I132" t="str">
            <v>CM</v>
          </cell>
        </row>
        <row r="133">
          <cell r="D133" t="str">
            <v>=</v>
          </cell>
          <cell r="E133">
            <v>0.81</v>
          </cell>
        </row>
        <row r="135">
          <cell r="C135" t="str">
            <v>1회 황복 운반비</v>
          </cell>
        </row>
        <row r="136">
          <cell r="C136" t="str">
            <v>노 무 비</v>
          </cell>
          <cell r="E136">
            <v>11508</v>
          </cell>
          <cell r="G136" t="str">
            <v>/</v>
          </cell>
          <cell r="H136" t="str">
            <v>Q</v>
          </cell>
          <cell r="I136" t="str">
            <v>*</v>
          </cell>
          <cell r="J136">
            <v>2</v>
          </cell>
          <cell r="K136" t="str">
            <v>=</v>
          </cell>
          <cell r="L136">
            <v>46971.4</v>
          </cell>
          <cell r="O136">
            <v>46971.4</v>
          </cell>
          <cell r="P136">
            <v>46971.4</v>
          </cell>
        </row>
        <row r="137">
          <cell r="C137" t="str">
            <v>경    비</v>
          </cell>
          <cell r="E137">
            <v>16052</v>
          </cell>
          <cell r="G137" t="str">
            <v>/</v>
          </cell>
          <cell r="H137" t="str">
            <v>Q</v>
          </cell>
          <cell r="I137" t="str">
            <v>*</v>
          </cell>
          <cell r="J137">
            <v>2</v>
          </cell>
          <cell r="K137" t="str">
            <v>*</v>
          </cell>
          <cell r="L137">
            <v>0.81</v>
          </cell>
        </row>
        <row r="138">
          <cell r="K138" t="str">
            <v>=</v>
          </cell>
          <cell r="L138">
            <v>53069.8</v>
          </cell>
          <cell r="O138">
            <v>53069.8</v>
          </cell>
          <cell r="R138">
            <v>53069.8</v>
          </cell>
        </row>
        <row r="139">
          <cell r="C139" t="str">
            <v>재 료 비</v>
          </cell>
          <cell r="E139">
            <v>16892</v>
          </cell>
          <cell r="G139" t="str">
            <v>/</v>
          </cell>
          <cell r="H139" t="str">
            <v>Q</v>
          </cell>
          <cell r="I139" t="str">
            <v>*</v>
          </cell>
          <cell r="J139">
            <v>2</v>
          </cell>
          <cell r="K139" t="str">
            <v>=</v>
          </cell>
          <cell r="L139">
            <v>68946.899999999994</v>
          </cell>
          <cell r="O139">
            <v>68946.899999999994</v>
          </cell>
          <cell r="Q139">
            <v>68946.899999999994</v>
          </cell>
        </row>
        <row r="140">
          <cell r="C140" t="str">
            <v>계</v>
          </cell>
          <cell r="O140">
            <v>168988.1</v>
          </cell>
          <cell r="P140">
            <v>46971.4</v>
          </cell>
          <cell r="Q140">
            <v>68946.899999999994</v>
          </cell>
          <cell r="R140">
            <v>53069.8</v>
          </cell>
        </row>
        <row r="142">
          <cell r="O142">
            <v>168986</v>
          </cell>
          <cell r="P142">
            <v>46971</v>
          </cell>
          <cell r="Q142">
            <v>68946</v>
          </cell>
          <cell r="R142">
            <v>53069</v>
          </cell>
        </row>
        <row r="143">
          <cell r="C143" t="str">
            <v>포장</v>
          </cell>
          <cell r="D143" t="str">
            <v>비포장</v>
          </cell>
          <cell r="E143" t="str">
            <v>T2</v>
          </cell>
          <cell r="F143" t="str">
            <v>CM</v>
          </cell>
          <cell r="G143" t="str">
            <v>TO</v>
          </cell>
          <cell r="H143" t="str">
            <v>Q</v>
          </cell>
          <cell r="I143" t="str">
            <v>노무비</v>
          </cell>
          <cell r="J143" t="str">
            <v>재료비</v>
          </cell>
          <cell r="K143" t="str">
            <v>경비</v>
          </cell>
        </row>
        <row r="144">
          <cell r="A144">
            <v>3201</v>
          </cell>
          <cell r="B144" t="str">
            <v>L=</v>
          </cell>
          <cell r="C144">
            <v>5</v>
          </cell>
          <cell r="D144">
            <v>2</v>
          </cell>
          <cell r="E144">
            <v>41.1</v>
          </cell>
          <cell r="F144">
            <v>81.5</v>
          </cell>
          <cell r="G144">
            <v>0.75</v>
          </cell>
          <cell r="H144">
            <v>0.66</v>
          </cell>
          <cell r="I144">
            <v>34872.699999999997</v>
          </cell>
          <cell r="J144">
            <v>36481.800000000003</v>
          </cell>
          <cell r="K144">
            <v>51187.8</v>
          </cell>
          <cell r="O144">
            <v>122540</v>
          </cell>
          <cell r="P144">
            <v>34872</v>
          </cell>
          <cell r="Q144">
            <v>36481</v>
          </cell>
          <cell r="R144">
            <v>51187</v>
          </cell>
        </row>
        <row r="145">
          <cell r="A145">
            <v>3202</v>
          </cell>
          <cell r="B145" t="str">
            <v>L=</v>
          </cell>
          <cell r="C145">
            <v>6</v>
          </cell>
          <cell r="D145">
            <v>2</v>
          </cell>
          <cell r="E145">
            <v>44.5</v>
          </cell>
          <cell r="F145">
            <v>84.9</v>
          </cell>
          <cell r="G145">
            <v>0.76</v>
          </cell>
          <cell r="H145">
            <v>0.63</v>
          </cell>
          <cell r="I145">
            <v>36533.300000000003</v>
          </cell>
          <cell r="J145">
            <v>38728.6</v>
          </cell>
          <cell r="K145">
            <v>53625.3</v>
          </cell>
          <cell r="O145">
            <v>128886</v>
          </cell>
          <cell r="P145">
            <v>36533</v>
          </cell>
          <cell r="Q145">
            <v>38728</v>
          </cell>
          <cell r="R145">
            <v>53625</v>
          </cell>
        </row>
        <row r="146">
          <cell r="A146">
            <v>3203</v>
          </cell>
          <cell r="B146" t="str">
            <v>L=</v>
          </cell>
          <cell r="C146">
            <v>7</v>
          </cell>
          <cell r="D146">
            <v>2</v>
          </cell>
          <cell r="E146">
            <v>48</v>
          </cell>
          <cell r="F146">
            <v>88.4</v>
          </cell>
          <cell r="G146">
            <v>0.77</v>
          </cell>
          <cell r="H146">
            <v>0.61</v>
          </cell>
          <cell r="I146">
            <v>37731.1</v>
          </cell>
          <cell r="J146">
            <v>40524.699999999997</v>
          </cell>
          <cell r="K146">
            <v>55383.6</v>
          </cell>
          <cell r="O146">
            <v>133638</v>
          </cell>
          <cell r="P146">
            <v>37731</v>
          </cell>
          <cell r="Q146">
            <v>40524</v>
          </cell>
          <cell r="R146">
            <v>55383</v>
          </cell>
        </row>
        <row r="147">
          <cell r="A147">
            <v>3204</v>
          </cell>
          <cell r="B147" t="str">
            <v>L=</v>
          </cell>
          <cell r="C147">
            <v>8</v>
          </cell>
          <cell r="D147">
            <v>2</v>
          </cell>
          <cell r="E147">
            <v>51.4</v>
          </cell>
          <cell r="F147">
            <v>91.8</v>
          </cell>
          <cell r="G147">
            <v>0.78</v>
          </cell>
          <cell r="H147">
            <v>0.57999999999999996</v>
          </cell>
          <cell r="I147">
            <v>39682.699999999997</v>
          </cell>
          <cell r="J147">
            <v>43174.3</v>
          </cell>
          <cell r="K147">
            <v>58248.2</v>
          </cell>
          <cell r="O147">
            <v>141104</v>
          </cell>
          <cell r="P147">
            <v>39682</v>
          </cell>
          <cell r="Q147">
            <v>43174</v>
          </cell>
          <cell r="R147">
            <v>58248</v>
          </cell>
        </row>
        <row r="148">
          <cell r="A148">
            <v>3205</v>
          </cell>
          <cell r="B148" t="str">
            <v>L=</v>
          </cell>
          <cell r="C148">
            <v>9</v>
          </cell>
          <cell r="D148">
            <v>2</v>
          </cell>
          <cell r="E148">
            <v>54.8</v>
          </cell>
          <cell r="F148">
            <v>95.2</v>
          </cell>
          <cell r="G148">
            <v>0.78</v>
          </cell>
          <cell r="H148">
            <v>0.56000000000000005</v>
          </cell>
          <cell r="I148">
            <v>41100</v>
          </cell>
          <cell r="J148">
            <v>44716.2</v>
          </cell>
          <cell r="K148">
            <v>60328.5</v>
          </cell>
          <cell r="O148">
            <v>146144</v>
          </cell>
          <cell r="P148">
            <v>41100</v>
          </cell>
          <cell r="Q148">
            <v>44716</v>
          </cell>
          <cell r="R148">
            <v>60328</v>
          </cell>
        </row>
        <row r="149">
          <cell r="A149">
            <v>3206</v>
          </cell>
          <cell r="B149" t="str">
            <v>L=</v>
          </cell>
          <cell r="C149">
            <v>10</v>
          </cell>
          <cell r="D149">
            <v>2</v>
          </cell>
          <cell r="E149">
            <v>58.2</v>
          </cell>
          <cell r="F149">
            <v>98.6</v>
          </cell>
          <cell r="G149">
            <v>0.79</v>
          </cell>
          <cell r="H149">
            <v>0.54</v>
          </cell>
          <cell r="I149">
            <v>42622.2</v>
          </cell>
          <cell r="J149">
            <v>46966.9</v>
          </cell>
          <cell r="K149">
            <v>62562.9</v>
          </cell>
          <cell r="O149">
            <v>152150</v>
          </cell>
          <cell r="P149">
            <v>42622</v>
          </cell>
          <cell r="Q149">
            <v>46966</v>
          </cell>
          <cell r="R149">
            <v>62562</v>
          </cell>
        </row>
        <row r="150">
          <cell r="A150">
            <v>3207</v>
          </cell>
          <cell r="B150" t="str">
            <v>L=</v>
          </cell>
          <cell r="C150">
            <v>11</v>
          </cell>
          <cell r="D150">
            <v>2</v>
          </cell>
          <cell r="E150">
            <v>61.7</v>
          </cell>
          <cell r="F150">
            <v>102.1</v>
          </cell>
          <cell r="G150">
            <v>0.8</v>
          </cell>
          <cell r="H150">
            <v>0.52</v>
          </cell>
          <cell r="I150">
            <v>44261.5</v>
          </cell>
          <cell r="J150">
            <v>49390.7</v>
          </cell>
          <cell r="K150">
            <v>64969.2</v>
          </cell>
          <cell r="O150">
            <v>158620</v>
          </cell>
          <cell r="P150">
            <v>44261</v>
          </cell>
          <cell r="Q150">
            <v>49390</v>
          </cell>
          <cell r="R150">
            <v>64969</v>
          </cell>
        </row>
        <row r="151">
          <cell r="A151">
            <v>3208</v>
          </cell>
          <cell r="B151" t="str">
            <v>L=</v>
          </cell>
          <cell r="C151">
            <v>12</v>
          </cell>
          <cell r="D151">
            <v>2</v>
          </cell>
          <cell r="E151">
            <v>65.099999999999994</v>
          </cell>
          <cell r="F151">
            <v>105.5</v>
          </cell>
          <cell r="G151">
            <v>0.81</v>
          </cell>
          <cell r="H151">
            <v>0.51</v>
          </cell>
          <cell r="I151">
            <v>45129.4</v>
          </cell>
          <cell r="J151">
            <v>50988.7</v>
          </cell>
          <cell r="K151">
            <v>66243.100000000006</v>
          </cell>
          <cell r="O151">
            <v>162360</v>
          </cell>
          <cell r="P151">
            <v>45129</v>
          </cell>
          <cell r="Q151">
            <v>50988</v>
          </cell>
          <cell r="R151">
            <v>66243</v>
          </cell>
        </row>
        <row r="152">
          <cell r="A152">
            <v>3209</v>
          </cell>
          <cell r="B152" t="str">
            <v>L=</v>
          </cell>
          <cell r="C152">
            <v>13</v>
          </cell>
          <cell r="D152">
            <v>2</v>
          </cell>
          <cell r="E152">
            <v>68.5</v>
          </cell>
          <cell r="F152">
            <v>108.9</v>
          </cell>
          <cell r="G152">
            <v>0.81</v>
          </cell>
          <cell r="H152">
            <v>0.49</v>
          </cell>
          <cell r="I152">
            <v>46971.4</v>
          </cell>
          <cell r="J152">
            <v>53069.8</v>
          </cell>
          <cell r="K152">
            <v>68946.899999999994</v>
          </cell>
          <cell r="O152">
            <v>168986</v>
          </cell>
          <cell r="P152">
            <v>46971</v>
          </cell>
          <cell r="Q152">
            <v>53069</v>
          </cell>
          <cell r="R152">
            <v>68946</v>
          </cell>
        </row>
        <row r="153">
          <cell r="A153">
            <v>3210</v>
          </cell>
          <cell r="B153" t="str">
            <v>L=</v>
          </cell>
          <cell r="C153">
            <v>14</v>
          </cell>
          <cell r="D153">
            <v>2</v>
          </cell>
          <cell r="E153">
            <v>72</v>
          </cell>
          <cell r="F153">
            <v>112.4</v>
          </cell>
          <cell r="G153">
            <v>0.82</v>
          </cell>
          <cell r="H153">
            <v>0.48</v>
          </cell>
          <cell r="I153">
            <v>47950</v>
          </cell>
          <cell r="J153">
            <v>54844.3</v>
          </cell>
          <cell r="K153">
            <v>70383.3</v>
          </cell>
          <cell r="O153">
            <v>173177</v>
          </cell>
          <cell r="P153">
            <v>47950</v>
          </cell>
          <cell r="Q153">
            <v>54844</v>
          </cell>
          <cell r="R153">
            <v>70383</v>
          </cell>
        </row>
        <row r="154">
          <cell r="A154">
            <v>3211</v>
          </cell>
          <cell r="B154" t="str">
            <v>L=</v>
          </cell>
          <cell r="C154">
            <v>15</v>
          </cell>
          <cell r="D154">
            <v>2</v>
          </cell>
          <cell r="E154">
            <v>75.400000000000006</v>
          </cell>
          <cell r="F154">
            <v>115.8</v>
          </cell>
          <cell r="G154">
            <v>0.82</v>
          </cell>
          <cell r="H154">
            <v>0.46</v>
          </cell>
          <cell r="I154">
            <v>50034.7</v>
          </cell>
          <cell r="J154">
            <v>57228.800000000003</v>
          </cell>
          <cell r="K154">
            <v>73443.399999999994</v>
          </cell>
          <cell r="O154">
            <v>180705</v>
          </cell>
          <cell r="P154">
            <v>50034</v>
          </cell>
          <cell r="Q154">
            <v>57228</v>
          </cell>
          <cell r="R154">
            <v>73443</v>
          </cell>
        </row>
        <row r="155">
          <cell r="A155">
            <v>3212</v>
          </cell>
          <cell r="B155" t="str">
            <v>L=</v>
          </cell>
          <cell r="C155">
            <v>16</v>
          </cell>
          <cell r="D155">
            <v>2</v>
          </cell>
          <cell r="E155">
            <v>78.8</v>
          </cell>
          <cell r="F155">
            <v>119.2</v>
          </cell>
          <cell r="G155">
            <v>0.83</v>
          </cell>
          <cell r="H155">
            <v>0.45</v>
          </cell>
          <cell r="I155">
            <v>51146.6</v>
          </cell>
          <cell r="J155">
            <v>59214</v>
          </cell>
          <cell r="K155">
            <v>75075.5</v>
          </cell>
          <cell r="O155">
            <v>185435</v>
          </cell>
          <cell r="P155">
            <v>51146</v>
          </cell>
          <cell r="Q155">
            <v>59214</v>
          </cell>
          <cell r="R155">
            <v>75075</v>
          </cell>
        </row>
        <row r="156">
          <cell r="A156">
            <v>3213</v>
          </cell>
          <cell r="B156" t="str">
            <v>L=</v>
          </cell>
          <cell r="C156">
            <v>17</v>
          </cell>
          <cell r="D156">
            <v>2</v>
          </cell>
          <cell r="E156">
            <v>82.2</v>
          </cell>
          <cell r="F156">
            <v>122.6</v>
          </cell>
          <cell r="G156">
            <v>0.83</v>
          </cell>
          <cell r="H156">
            <v>0.44</v>
          </cell>
          <cell r="I156">
            <v>52309</v>
          </cell>
          <cell r="J156">
            <v>60559.8</v>
          </cell>
          <cell r="K156">
            <v>76781.8</v>
          </cell>
          <cell r="O156">
            <v>189649</v>
          </cell>
          <cell r="P156">
            <v>52309</v>
          </cell>
          <cell r="Q156">
            <v>60559</v>
          </cell>
          <cell r="R156">
            <v>76781</v>
          </cell>
        </row>
        <row r="157">
          <cell r="A157">
            <v>3214</v>
          </cell>
          <cell r="B157" t="str">
            <v>L=</v>
          </cell>
          <cell r="C157">
            <v>18</v>
          </cell>
          <cell r="D157">
            <v>2</v>
          </cell>
          <cell r="E157">
            <v>85.7</v>
          </cell>
          <cell r="F157">
            <v>126.1</v>
          </cell>
          <cell r="G157">
            <v>0.84</v>
          </cell>
          <cell r="H157">
            <v>0.42</v>
          </cell>
          <cell r="I157">
            <v>54800</v>
          </cell>
          <cell r="J157">
            <v>64208</v>
          </cell>
          <cell r="K157">
            <v>80438</v>
          </cell>
          <cell r="O157">
            <v>199446</v>
          </cell>
          <cell r="P157">
            <v>54800</v>
          </cell>
          <cell r="Q157">
            <v>64208</v>
          </cell>
          <cell r="R157">
            <v>80438</v>
          </cell>
        </row>
        <row r="158">
          <cell r="A158">
            <v>3215</v>
          </cell>
          <cell r="B158" t="str">
            <v>L=</v>
          </cell>
          <cell r="C158">
            <v>19</v>
          </cell>
          <cell r="D158">
            <v>2</v>
          </cell>
          <cell r="E158">
            <v>89.1</v>
          </cell>
          <cell r="F158">
            <v>129.5</v>
          </cell>
          <cell r="G158">
            <v>0.84</v>
          </cell>
          <cell r="H158">
            <v>0.41</v>
          </cell>
          <cell r="I158">
            <v>56136.5</v>
          </cell>
          <cell r="J158">
            <v>65774</v>
          </cell>
          <cell r="K158">
            <v>82400</v>
          </cell>
          <cell r="O158">
            <v>204310</v>
          </cell>
          <cell r="P158">
            <v>56136</v>
          </cell>
          <cell r="Q158">
            <v>65774</v>
          </cell>
          <cell r="R158">
            <v>82400</v>
          </cell>
        </row>
        <row r="159">
          <cell r="A159">
            <v>3216</v>
          </cell>
          <cell r="B159" t="str">
            <v>L=</v>
          </cell>
          <cell r="C159">
            <v>20</v>
          </cell>
          <cell r="D159">
            <v>2</v>
          </cell>
          <cell r="E159">
            <v>92.5</v>
          </cell>
          <cell r="F159">
            <v>132.9</v>
          </cell>
          <cell r="G159">
            <v>0.84</v>
          </cell>
          <cell r="H159">
            <v>0.4</v>
          </cell>
          <cell r="I159">
            <v>57540</v>
          </cell>
          <cell r="J159">
            <v>67418.399999999994</v>
          </cell>
          <cell r="K159">
            <v>84460</v>
          </cell>
          <cell r="O159">
            <v>209418</v>
          </cell>
          <cell r="P159">
            <v>57540</v>
          </cell>
          <cell r="Q159">
            <v>67418</v>
          </cell>
          <cell r="R159">
            <v>84460</v>
          </cell>
        </row>
        <row r="160">
          <cell r="A160">
            <v>3217</v>
          </cell>
          <cell r="B160" t="str">
            <v>L=</v>
          </cell>
          <cell r="C160">
            <v>21</v>
          </cell>
          <cell r="D160">
            <v>2</v>
          </cell>
          <cell r="E160">
            <v>96</v>
          </cell>
          <cell r="F160">
            <v>136.4</v>
          </cell>
          <cell r="G160">
            <v>0.85</v>
          </cell>
          <cell r="H160">
            <v>0.39</v>
          </cell>
          <cell r="I160">
            <v>59015.3</v>
          </cell>
          <cell r="J160">
            <v>69970.2</v>
          </cell>
          <cell r="K160">
            <v>86625.600000000006</v>
          </cell>
          <cell r="O160">
            <v>215610</v>
          </cell>
          <cell r="P160">
            <v>59015</v>
          </cell>
          <cell r="Q160">
            <v>69970</v>
          </cell>
          <cell r="R160">
            <v>86625</v>
          </cell>
        </row>
        <row r="161">
          <cell r="A161">
            <v>3218</v>
          </cell>
          <cell r="B161" t="str">
            <v>L=</v>
          </cell>
          <cell r="C161">
            <v>22</v>
          </cell>
          <cell r="D161">
            <v>2</v>
          </cell>
          <cell r="E161">
            <v>99.4</v>
          </cell>
          <cell r="F161">
            <v>139.80000000000001</v>
          </cell>
          <cell r="G161">
            <v>0.85</v>
          </cell>
          <cell r="H161">
            <v>0.38</v>
          </cell>
          <cell r="I161">
            <v>60568.4</v>
          </cell>
          <cell r="J161">
            <v>71811.5</v>
          </cell>
          <cell r="K161">
            <v>88905.2</v>
          </cell>
          <cell r="O161">
            <v>221284</v>
          </cell>
          <cell r="P161">
            <v>60568</v>
          </cell>
          <cell r="Q161">
            <v>71811</v>
          </cell>
          <cell r="R161">
            <v>88905</v>
          </cell>
        </row>
        <row r="162">
          <cell r="A162">
            <v>3219</v>
          </cell>
          <cell r="B162" t="str">
            <v>L=</v>
          </cell>
          <cell r="C162">
            <v>23</v>
          </cell>
          <cell r="D162">
            <v>2</v>
          </cell>
          <cell r="E162">
            <v>102.8</v>
          </cell>
          <cell r="F162">
            <v>143.19999999999999</v>
          </cell>
          <cell r="G162">
            <v>0.86</v>
          </cell>
          <cell r="H162">
            <v>0.37</v>
          </cell>
          <cell r="I162">
            <v>62205.4</v>
          </cell>
          <cell r="J162">
            <v>74620.100000000006</v>
          </cell>
          <cell r="K162">
            <v>91308.1</v>
          </cell>
          <cell r="O162">
            <v>228133</v>
          </cell>
          <cell r="P162">
            <v>62205</v>
          </cell>
          <cell r="Q162">
            <v>74620</v>
          </cell>
          <cell r="R162">
            <v>91308</v>
          </cell>
        </row>
        <row r="163">
          <cell r="A163">
            <v>3220</v>
          </cell>
          <cell r="B163" t="str">
            <v>L=</v>
          </cell>
          <cell r="C163">
            <v>24</v>
          </cell>
          <cell r="D163">
            <v>2</v>
          </cell>
          <cell r="E163">
            <v>106.2</v>
          </cell>
          <cell r="F163">
            <v>146.6</v>
          </cell>
          <cell r="G163">
            <v>0.86</v>
          </cell>
          <cell r="H163">
            <v>0.36</v>
          </cell>
          <cell r="I163">
            <v>63933.3</v>
          </cell>
          <cell r="J163">
            <v>76692.800000000003</v>
          </cell>
          <cell r="K163">
            <v>93844.4</v>
          </cell>
          <cell r="O163">
            <v>234469</v>
          </cell>
          <cell r="P163">
            <v>63933</v>
          </cell>
          <cell r="Q163">
            <v>76692</v>
          </cell>
          <cell r="R163">
            <v>93844</v>
          </cell>
        </row>
        <row r="164">
          <cell r="A164">
            <v>3221</v>
          </cell>
          <cell r="B164" t="str">
            <v>L=</v>
          </cell>
          <cell r="C164">
            <v>25</v>
          </cell>
          <cell r="D164">
            <v>2</v>
          </cell>
          <cell r="E164">
            <v>109.7</v>
          </cell>
          <cell r="F164">
            <v>150.1</v>
          </cell>
          <cell r="G164">
            <v>0.86</v>
          </cell>
          <cell r="H164">
            <v>0.35</v>
          </cell>
          <cell r="I164">
            <v>65760</v>
          </cell>
          <cell r="J164">
            <v>78884.100000000006</v>
          </cell>
          <cell r="K164">
            <v>96525.7</v>
          </cell>
          <cell r="O164">
            <v>241169</v>
          </cell>
          <cell r="P164">
            <v>65760</v>
          </cell>
          <cell r="Q164">
            <v>78884</v>
          </cell>
          <cell r="R164">
            <v>96525</v>
          </cell>
        </row>
        <row r="165">
          <cell r="A165">
            <v>3222</v>
          </cell>
          <cell r="B165" t="str">
            <v>L=</v>
          </cell>
          <cell r="C165">
            <v>26</v>
          </cell>
          <cell r="D165">
            <v>2</v>
          </cell>
          <cell r="E165">
            <v>113.1</v>
          </cell>
          <cell r="F165">
            <v>153.5</v>
          </cell>
          <cell r="G165">
            <v>0.86</v>
          </cell>
          <cell r="H165">
            <v>0.35</v>
          </cell>
          <cell r="I165">
            <v>65760</v>
          </cell>
          <cell r="J165">
            <v>78884.100000000006</v>
          </cell>
          <cell r="K165">
            <v>96525.7</v>
          </cell>
          <cell r="O165">
            <v>241169</v>
          </cell>
          <cell r="P165">
            <v>65760</v>
          </cell>
          <cell r="Q165">
            <v>78884</v>
          </cell>
          <cell r="R165">
            <v>96525</v>
          </cell>
        </row>
        <row r="166">
          <cell r="A166">
            <v>3223</v>
          </cell>
          <cell r="B166" t="str">
            <v>L=</v>
          </cell>
          <cell r="C166">
            <v>27</v>
          </cell>
          <cell r="D166">
            <v>2</v>
          </cell>
          <cell r="E166">
            <v>116.5</v>
          </cell>
          <cell r="F166">
            <v>156.9</v>
          </cell>
          <cell r="G166">
            <v>0.87</v>
          </cell>
          <cell r="H166">
            <v>0.34</v>
          </cell>
          <cell r="I166">
            <v>67694.100000000006</v>
          </cell>
          <cell r="J166">
            <v>82148.399999999994</v>
          </cell>
          <cell r="K166">
            <v>99364.7</v>
          </cell>
          <cell r="O166">
            <v>249206</v>
          </cell>
          <cell r="P166">
            <v>67694</v>
          </cell>
          <cell r="Q166">
            <v>82148</v>
          </cell>
          <cell r="R166">
            <v>99364</v>
          </cell>
        </row>
        <row r="167">
          <cell r="A167">
            <v>3224</v>
          </cell>
          <cell r="B167" t="str">
            <v>L=</v>
          </cell>
          <cell r="C167">
            <v>28</v>
          </cell>
          <cell r="D167">
            <v>2</v>
          </cell>
          <cell r="E167">
            <v>120</v>
          </cell>
          <cell r="F167">
            <v>160.4</v>
          </cell>
          <cell r="G167">
            <v>0.87</v>
          </cell>
          <cell r="H167">
            <v>0.33</v>
          </cell>
          <cell r="I167">
            <v>69745.399999999994</v>
          </cell>
          <cell r="J167">
            <v>84637.8</v>
          </cell>
          <cell r="K167">
            <v>102375.7</v>
          </cell>
          <cell r="O167">
            <v>256757</v>
          </cell>
          <cell r="P167">
            <v>69745</v>
          </cell>
          <cell r="Q167">
            <v>84637</v>
          </cell>
          <cell r="R167">
            <v>102375</v>
          </cell>
        </row>
        <row r="168">
          <cell r="A168">
            <v>3225</v>
          </cell>
          <cell r="B168" t="str">
            <v>L=</v>
          </cell>
          <cell r="C168">
            <v>29</v>
          </cell>
          <cell r="D168">
            <v>2</v>
          </cell>
          <cell r="E168">
            <v>123.4</v>
          </cell>
          <cell r="F168">
            <v>163.80000000000001</v>
          </cell>
          <cell r="G168">
            <v>0.87</v>
          </cell>
          <cell r="H168">
            <v>0.32</v>
          </cell>
          <cell r="I168">
            <v>71925</v>
          </cell>
          <cell r="J168">
            <v>87282.7</v>
          </cell>
          <cell r="K168">
            <v>105575</v>
          </cell>
          <cell r="O168">
            <v>264782</v>
          </cell>
          <cell r="P168">
            <v>71925</v>
          </cell>
          <cell r="Q168">
            <v>87282</v>
          </cell>
          <cell r="R168">
            <v>105575</v>
          </cell>
        </row>
        <row r="169">
          <cell r="A169">
            <v>3226</v>
          </cell>
          <cell r="B169" t="str">
            <v>L=</v>
          </cell>
          <cell r="C169">
            <v>30</v>
          </cell>
          <cell r="D169">
            <v>2</v>
          </cell>
          <cell r="E169">
            <v>126.8</v>
          </cell>
          <cell r="F169">
            <v>167.2</v>
          </cell>
          <cell r="G169">
            <v>0.88</v>
          </cell>
          <cell r="H169">
            <v>0.32</v>
          </cell>
          <cell r="I169">
            <v>71925</v>
          </cell>
          <cell r="J169">
            <v>88286</v>
          </cell>
          <cell r="K169">
            <v>105575</v>
          </cell>
          <cell r="O169">
            <v>265786</v>
          </cell>
          <cell r="P169">
            <v>71925</v>
          </cell>
          <cell r="Q169">
            <v>88286</v>
          </cell>
          <cell r="R169">
            <v>105575</v>
          </cell>
        </row>
        <row r="170">
          <cell r="A170">
            <v>3227</v>
          </cell>
          <cell r="B170" t="str">
            <v>L=</v>
          </cell>
          <cell r="C170">
            <v>31</v>
          </cell>
          <cell r="D170">
            <v>2</v>
          </cell>
          <cell r="E170">
            <v>130.19999999999999</v>
          </cell>
          <cell r="F170">
            <v>170.6</v>
          </cell>
          <cell r="G170">
            <v>0.88</v>
          </cell>
          <cell r="H170">
            <v>0.31</v>
          </cell>
          <cell r="I170">
            <v>74245.100000000006</v>
          </cell>
          <cell r="J170">
            <v>91133.9</v>
          </cell>
          <cell r="K170">
            <v>108980.6</v>
          </cell>
          <cell r="O170">
            <v>274358</v>
          </cell>
          <cell r="P170">
            <v>74245</v>
          </cell>
          <cell r="Q170">
            <v>91133</v>
          </cell>
          <cell r="R170">
            <v>108980</v>
          </cell>
        </row>
        <row r="171">
          <cell r="A171">
            <v>3228</v>
          </cell>
          <cell r="B171" t="str">
            <v>L=</v>
          </cell>
          <cell r="C171">
            <v>32</v>
          </cell>
          <cell r="D171">
            <v>2</v>
          </cell>
          <cell r="E171">
            <v>133.69999999999999</v>
          </cell>
          <cell r="F171">
            <v>174.1</v>
          </cell>
          <cell r="G171">
            <v>0.88</v>
          </cell>
          <cell r="H171">
            <v>0.31</v>
          </cell>
          <cell r="I171">
            <v>74245.100000000006</v>
          </cell>
          <cell r="J171">
            <v>91133.9</v>
          </cell>
          <cell r="K171">
            <v>108980.6</v>
          </cell>
          <cell r="O171">
            <v>274358</v>
          </cell>
          <cell r="P171">
            <v>74245</v>
          </cell>
          <cell r="Q171">
            <v>91133</v>
          </cell>
          <cell r="R171">
            <v>108980</v>
          </cell>
        </row>
        <row r="172">
          <cell r="A172">
            <v>3229</v>
          </cell>
          <cell r="B172" t="str">
            <v>L=</v>
          </cell>
          <cell r="C172">
            <v>33</v>
          </cell>
          <cell r="D172">
            <v>2</v>
          </cell>
          <cell r="E172">
            <v>137.1</v>
          </cell>
          <cell r="F172">
            <v>177.5</v>
          </cell>
          <cell r="G172">
            <v>0.88</v>
          </cell>
          <cell r="H172">
            <v>0.3</v>
          </cell>
          <cell r="I172">
            <v>76720</v>
          </cell>
          <cell r="J172">
            <v>94171.7</v>
          </cell>
          <cell r="K172">
            <v>112613.3</v>
          </cell>
          <cell r="O172">
            <v>283504</v>
          </cell>
          <cell r="P172">
            <v>76720</v>
          </cell>
          <cell r="Q172">
            <v>94171</v>
          </cell>
          <cell r="R172">
            <v>112613</v>
          </cell>
        </row>
        <row r="173">
          <cell r="A173">
            <v>3230</v>
          </cell>
          <cell r="B173" t="str">
            <v>L=</v>
          </cell>
          <cell r="C173">
            <v>34</v>
          </cell>
          <cell r="D173">
            <v>2</v>
          </cell>
          <cell r="E173">
            <v>140.5</v>
          </cell>
          <cell r="F173">
            <v>180.9</v>
          </cell>
          <cell r="G173">
            <v>0.88</v>
          </cell>
          <cell r="H173">
            <v>0.28999999999999998</v>
          </cell>
          <cell r="I173">
            <v>79365.5</v>
          </cell>
          <cell r="J173">
            <v>97419</v>
          </cell>
          <cell r="K173">
            <v>116496.5</v>
          </cell>
          <cell r="O173">
            <v>293280</v>
          </cell>
          <cell r="P173">
            <v>79365</v>
          </cell>
          <cell r="Q173">
            <v>97419</v>
          </cell>
          <cell r="R173">
            <v>116496</v>
          </cell>
        </row>
        <row r="174">
          <cell r="A174">
            <v>3231</v>
          </cell>
          <cell r="B174" t="str">
            <v>L=</v>
          </cell>
          <cell r="C174">
            <v>35</v>
          </cell>
          <cell r="D174">
            <v>2</v>
          </cell>
          <cell r="E174">
            <v>144</v>
          </cell>
          <cell r="F174">
            <v>184.4</v>
          </cell>
          <cell r="G174">
            <v>0.89</v>
          </cell>
          <cell r="H174">
            <v>0.28999999999999998</v>
          </cell>
          <cell r="I174">
            <v>79365.5</v>
          </cell>
          <cell r="J174">
            <v>98526</v>
          </cell>
          <cell r="K174">
            <v>116496.5</v>
          </cell>
          <cell r="O174">
            <v>294387</v>
          </cell>
          <cell r="P174">
            <v>79365</v>
          </cell>
          <cell r="Q174">
            <v>98526</v>
          </cell>
          <cell r="R174">
            <v>116496</v>
          </cell>
        </row>
        <row r="175">
          <cell r="A175">
            <v>3232</v>
          </cell>
          <cell r="B175" t="str">
            <v>L=</v>
          </cell>
          <cell r="C175">
            <v>36</v>
          </cell>
          <cell r="D175">
            <v>2</v>
          </cell>
          <cell r="E175">
            <v>147.4</v>
          </cell>
          <cell r="F175">
            <v>187.8</v>
          </cell>
          <cell r="G175">
            <v>0.89</v>
          </cell>
          <cell r="H175">
            <v>0.28000000000000003</v>
          </cell>
          <cell r="I175">
            <v>82200</v>
          </cell>
          <cell r="J175">
            <v>102044.8</v>
          </cell>
          <cell r="K175">
            <v>120657.1</v>
          </cell>
          <cell r="O175">
            <v>304901</v>
          </cell>
          <cell r="P175">
            <v>82200</v>
          </cell>
          <cell r="Q175">
            <v>102044</v>
          </cell>
          <cell r="R175">
            <v>120657</v>
          </cell>
        </row>
        <row r="176">
          <cell r="A176">
            <v>3233</v>
          </cell>
          <cell r="B176" t="str">
            <v>L=</v>
          </cell>
          <cell r="C176">
            <v>37</v>
          </cell>
          <cell r="D176">
            <v>2</v>
          </cell>
          <cell r="E176">
            <v>150.80000000000001</v>
          </cell>
          <cell r="F176">
            <v>191.2</v>
          </cell>
          <cell r="G176">
            <v>0.89</v>
          </cell>
          <cell r="H176">
            <v>0.28000000000000003</v>
          </cell>
          <cell r="I176">
            <v>82200</v>
          </cell>
          <cell r="J176">
            <v>102044.8</v>
          </cell>
          <cell r="K176">
            <v>120657.1</v>
          </cell>
          <cell r="O176">
            <v>304901</v>
          </cell>
          <cell r="P176">
            <v>82200</v>
          </cell>
          <cell r="Q176">
            <v>102044</v>
          </cell>
          <cell r="R176">
            <v>120657</v>
          </cell>
        </row>
        <row r="177">
          <cell r="A177">
            <v>3234</v>
          </cell>
          <cell r="B177" t="str">
            <v>L=</v>
          </cell>
          <cell r="C177">
            <v>38</v>
          </cell>
          <cell r="D177">
            <v>2</v>
          </cell>
          <cell r="E177">
            <v>154.19999999999999</v>
          </cell>
          <cell r="F177">
            <v>194.6</v>
          </cell>
          <cell r="G177">
            <v>0.89</v>
          </cell>
          <cell r="H177">
            <v>0.27</v>
          </cell>
          <cell r="I177">
            <v>85244.4</v>
          </cell>
          <cell r="J177">
            <v>105824.2</v>
          </cell>
          <cell r="K177">
            <v>125125.9</v>
          </cell>
          <cell r="O177">
            <v>316193</v>
          </cell>
          <cell r="P177">
            <v>85244</v>
          </cell>
          <cell r="Q177">
            <v>105824</v>
          </cell>
          <cell r="R177">
            <v>125125</v>
          </cell>
        </row>
        <row r="178">
          <cell r="A178">
            <v>3300</v>
          </cell>
          <cell r="B178">
            <v>3300.01</v>
          </cell>
          <cell r="C178">
            <v>3300.0200000000004</v>
          </cell>
          <cell r="D178">
            <v>3300.0300000000007</v>
          </cell>
          <cell r="E178">
            <v>3300.0400000000009</v>
          </cell>
          <cell r="F178">
            <v>3300.0500000000011</v>
          </cell>
          <cell r="G178">
            <v>3300.0600000000013</v>
          </cell>
          <cell r="H178">
            <v>3300.0700000000015</v>
          </cell>
          <cell r="I178">
            <v>3300.0800000000017</v>
          </cell>
          <cell r="J178">
            <v>3300.090000000002</v>
          </cell>
          <cell r="K178">
            <v>3300.1000000000022</v>
          </cell>
          <cell r="L178">
            <v>3300.1100000000024</v>
          </cell>
          <cell r="M178">
            <v>3300.1200000000026</v>
          </cell>
          <cell r="N178">
            <v>3300.1300000000028</v>
          </cell>
          <cell r="O178">
            <v>3300.1400000000031</v>
          </cell>
          <cell r="P178">
            <v>3300.1500000000033</v>
          </cell>
          <cell r="Q178">
            <v>3300.1600000000035</v>
          </cell>
          <cell r="R178">
            <v>3300.1700000000037</v>
          </cell>
        </row>
        <row r="179">
          <cell r="E179" t="str">
            <v>산</v>
          </cell>
          <cell r="G179" t="str">
            <v>출</v>
          </cell>
          <cell r="I179" t="str">
            <v>내</v>
          </cell>
          <cell r="K179" t="str">
            <v>역</v>
          </cell>
          <cell r="O179" t="str">
            <v>계</v>
          </cell>
          <cell r="P179" t="str">
            <v>노무비</v>
          </cell>
          <cell r="Q179" t="str">
            <v>재료비</v>
          </cell>
          <cell r="R179" t="str">
            <v>경  비</v>
          </cell>
        </row>
        <row r="180">
          <cell r="A180" t="str">
            <v>소운반</v>
          </cell>
        </row>
        <row r="181">
          <cell r="A181" t="str">
            <v>경운기(1ton) / ㎥</v>
          </cell>
        </row>
        <row r="183">
          <cell r="B183">
            <v>1</v>
          </cell>
          <cell r="C183" t="str">
            <v>운반거리</v>
          </cell>
        </row>
        <row r="184">
          <cell r="C184" t="str">
            <v>현장입구에서 사업장 종점  :</v>
          </cell>
          <cell r="I184">
            <v>100</v>
          </cell>
          <cell r="K184" t="str">
            <v>m</v>
          </cell>
        </row>
        <row r="185">
          <cell r="C185" t="str">
            <v>운 반 거 리 :</v>
          </cell>
          <cell r="F185">
            <v>100</v>
          </cell>
          <cell r="H185" t="str">
            <v>/</v>
          </cell>
          <cell r="I185">
            <v>2</v>
          </cell>
          <cell r="J185" t="str">
            <v>=</v>
          </cell>
          <cell r="K185">
            <v>50</v>
          </cell>
          <cell r="M185" t="str">
            <v>m</v>
          </cell>
        </row>
        <row r="187">
          <cell r="B187">
            <v>2</v>
          </cell>
          <cell r="C187" t="str">
            <v>기계(경운기0.46㎥)</v>
          </cell>
        </row>
        <row r="188">
          <cell r="C188" t="str">
            <v>q =</v>
          </cell>
          <cell r="D188">
            <v>0.46</v>
          </cell>
          <cell r="F188" t="str">
            <v>F =</v>
          </cell>
          <cell r="G188" t="str">
            <v>1/1</v>
          </cell>
          <cell r="I188" t="str">
            <v>=</v>
          </cell>
          <cell r="J188">
            <v>1</v>
          </cell>
        </row>
        <row r="189">
          <cell r="C189" t="str">
            <v>E =</v>
          </cell>
          <cell r="D189">
            <v>0.9</v>
          </cell>
        </row>
        <row r="191">
          <cell r="C191" t="str">
            <v>cm = ( L / V1 ) + ( L / V2 ) + t</v>
          </cell>
          <cell r="J191" t="str">
            <v>V1=적재</v>
          </cell>
          <cell r="M191" t="str">
            <v>V2=공차</v>
          </cell>
        </row>
        <row r="192">
          <cell r="C192" t="str">
            <v>=</v>
          </cell>
          <cell r="D192">
            <v>50</v>
          </cell>
          <cell r="E192" t="str">
            <v>/</v>
          </cell>
          <cell r="F192">
            <v>57</v>
          </cell>
          <cell r="G192" t="str">
            <v>+</v>
          </cell>
          <cell r="H192">
            <v>50</v>
          </cell>
          <cell r="I192" t="str">
            <v>/</v>
          </cell>
          <cell r="J192">
            <v>83</v>
          </cell>
          <cell r="K192" t="str">
            <v>+</v>
          </cell>
          <cell r="L192">
            <v>11</v>
          </cell>
        </row>
        <row r="193">
          <cell r="C193" t="str">
            <v>=</v>
          </cell>
          <cell r="D193">
            <v>12.47</v>
          </cell>
        </row>
        <row r="195">
          <cell r="C195" t="str">
            <v>Q = 60 * q  * F * E / CM</v>
          </cell>
        </row>
        <row r="196">
          <cell r="C196" t="str">
            <v>=</v>
          </cell>
          <cell r="D196">
            <v>1.99</v>
          </cell>
          <cell r="F196" t="str">
            <v>(㎥/hr)</v>
          </cell>
        </row>
        <row r="198">
          <cell r="C198" t="str">
            <v>노무비</v>
          </cell>
          <cell r="E198">
            <v>9875</v>
          </cell>
          <cell r="G198" t="str">
            <v>/</v>
          </cell>
          <cell r="H198" t="str">
            <v>Q</v>
          </cell>
          <cell r="I198" t="str">
            <v>=</v>
          </cell>
          <cell r="J198">
            <v>4962.3</v>
          </cell>
          <cell r="O198">
            <v>4962.3</v>
          </cell>
          <cell r="P198">
            <v>4962.3</v>
          </cell>
        </row>
        <row r="199">
          <cell r="C199" t="str">
            <v>재료비</v>
          </cell>
          <cell r="E199">
            <v>1186</v>
          </cell>
          <cell r="G199" t="str">
            <v>/</v>
          </cell>
          <cell r="H199" t="str">
            <v>Q</v>
          </cell>
          <cell r="I199" t="str">
            <v>=</v>
          </cell>
          <cell r="J199">
            <v>595.9</v>
          </cell>
          <cell r="O199">
            <v>595.9</v>
          </cell>
          <cell r="Q199">
            <v>595.9</v>
          </cell>
        </row>
        <row r="200">
          <cell r="C200" t="str">
            <v>경  비</v>
          </cell>
          <cell r="E200">
            <v>558</v>
          </cell>
          <cell r="G200" t="str">
            <v>/</v>
          </cell>
          <cell r="H200" t="str">
            <v>Q</v>
          </cell>
          <cell r="I200" t="str">
            <v>=</v>
          </cell>
          <cell r="J200">
            <v>280.39999999999998</v>
          </cell>
          <cell r="O200">
            <v>280.39999999999998</v>
          </cell>
          <cell r="R200">
            <v>280.39999999999998</v>
          </cell>
        </row>
        <row r="201">
          <cell r="C201" t="str">
            <v>소계</v>
          </cell>
          <cell r="O201">
            <v>5838</v>
          </cell>
          <cell r="P201">
            <v>4962.3</v>
          </cell>
          <cell r="Q201">
            <v>595.9</v>
          </cell>
          <cell r="R201">
            <v>280.39999999999998</v>
          </cell>
        </row>
        <row r="203">
          <cell r="O203">
            <v>5837</v>
          </cell>
          <cell r="P203">
            <v>4962</v>
          </cell>
          <cell r="Q203">
            <v>595</v>
          </cell>
          <cell r="R203">
            <v>280</v>
          </cell>
        </row>
        <row r="204">
          <cell r="C204" t="str">
            <v>거리</v>
          </cell>
          <cell r="D204" t="str">
            <v>L</v>
          </cell>
          <cell r="E204" t="str">
            <v>CM</v>
          </cell>
          <cell r="F204" t="str">
            <v>Q</v>
          </cell>
          <cell r="G204" t="str">
            <v>노무비</v>
          </cell>
          <cell r="H204" t="str">
            <v>재료비</v>
          </cell>
          <cell r="I204" t="str">
            <v>경비</v>
          </cell>
        </row>
        <row r="205">
          <cell r="A205">
            <v>3301</v>
          </cell>
          <cell r="B205" t="str">
            <v>L=</v>
          </cell>
          <cell r="C205">
            <v>100</v>
          </cell>
          <cell r="D205">
            <v>50</v>
          </cell>
          <cell r="E205">
            <v>12.47</v>
          </cell>
          <cell r="F205">
            <v>1.99</v>
          </cell>
          <cell r="G205">
            <v>4962.3</v>
          </cell>
          <cell r="H205">
            <v>595.9</v>
          </cell>
          <cell r="I205">
            <v>280.39999999999998</v>
          </cell>
          <cell r="O205">
            <v>5837</v>
          </cell>
          <cell r="P205">
            <v>4962</v>
          </cell>
          <cell r="Q205">
            <v>595</v>
          </cell>
          <cell r="R205">
            <v>280</v>
          </cell>
        </row>
        <row r="206">
          <cell r="A206">
            <v>3302</v>
          </cell>
          <cell r="B206" t="str">
            <v>L=</v>
          </cell>
          <cell r="C206">
            <v>110</v>
          </cell>
          <cell r="D206">
            <v>55</v>
          </cell>
          <cell r="E206">
            <v>12.62</v>
          </cell>
          <cell r="F206">
            <v>1.96</v>
          </cell>
          <cell r="G206">
            <v>5038.2</v>
          </cell>
          <cell r="H206">
            <v>605.1</v>
          </cell>
          <cell r="I206">
            <v>284.60000000000002</v>
          </cell>
          <cell r="O206">
            <v>5927</v>
          </cell>
          <cell r="P206">
            <v>5038</v>
          </cell>
          <cell r="Q206">
            <v>605</v>
          </cell>
          <cell r="R206">
            <v>284</v>
          </cell>
        </row>
        <row r="207">
          <cell r="A207">
            <v>3303</v>
          </cell>
          <cell r="B207" t="str">
            <v>L=</v>
          </cell>
          <cell r="C207">
            <v>120</v>
          </cell>
          <cell r="D207">
            <v>60</v>
          </cell>
          <cell r="E207">
            <v>12.77</v>
          </cell>
          <cell r="F207">
            <v>1.94</v>
          </cell>
          <cell r="G207">
            <v>5090.2</v>
          </cell>
          <cell r="H207">
            <v>611.29999999999995</v>
          </cell>
          <cell r="I207">
            <v>287.60000000000002</v>
          </cell>
          <cell r="O207">
            <v>5988</v>
          </cell>
          <cell r="P207">
            <v>5090</v>
          </cell>
          <cell r="Q207">
            <v>611</v>
          </cell>
          <cell r="R207">
            <v>287</v>
          </cell>
        </row>
        <row r="208">
          <cell r="A208">
            <v>3304</v>
          </cell>
          <cell r="B208" t="str">
            <v>L=</v>
          </cell>
          <cell r="C208">
            <v>130</v>
          </cell>
          <cell r="D208">
            <v>65</v>
          </cell>
          <cell r="E208">
            <v>12.92</v>
          </cell>
          <cell r="F208">
            <v>1.92</v>
          </cell>
          <cell r="G208">
            <v>5143.2</v>
          </cell>
          <cell r="H208">
            <v>617.70000000000005</v>
          </cell>
          <cell r="I208">
            <v>290.60000000000002</v>
          </cell>
          <cell r="O208">
            <v>6050</v>
          </cell>
          <cell r="P208">
            <v>5143</v>
          </cell>
          <cell r="Q208">
            <v>617</v>
          </cell>
          <cell r="R208">
            <v>290</v>
          </cell>
        </row>
        <row r="209">
          <cell r="A209">
            <v>3305</v>
          </cell>
          <cell r="B209" t="str">
            <v>L=</v>
          </cell>
          <cell r="C209">
            <v>140</v>
          </cell>
          <cell r="D209">
            <v>70</v>
          </cell>
          <cell r="E209">
            <v>13.07</v>
          </cell>
          <cell r="F209">
            <v>1.9</v>
          </cell>
          <cell r="G209">
            <v>5197.3</v>
          </cell>
          <cell r="H209">
            <v>624.20000000000005</v>
          </cell>
          <cell r="I209">
            <v>293.60000000000002</v>
          </cell>
          <cell r="O209">
            <v>6114</v>
          </cell>
          <cell r="P209">
            <v>5197</v>
          </cell>
          <cell r="Q209">
            <v>624</v>
          </cell>
          <cell r="R209">
            <v>293</v>
          </cell>
        </row>
        <row r="210">
          <cell r="A210">
            <v>3306</v>
          </cell>
          <cell r="B210" t="str">
            <v>L=</v>
          </cell>
          <cell r="C210">
            <v>150</v>
          </cell>
          <cell r="D210">
            <v>75</v>
          </cell>
          <cell r="E210">
            <v>13.21</v>
          </cell>
          <cell r="F210">
            <v>1.88</v>
          </cell>
          <cell r="G210">
            <v>5252.6</v>
          </cell>
          <cell r="H210">
            <v>630.79999999999995</v>
          </cell>
          <cell r="I210">
            <v>296.8</v>
          </cell>
          <cell r="O210">
            <v>6178</v>
          </cell>
          <cell r="P210">
            <v>5252</v>
          </cell>
          <cell r="Q210">
            <v>630</v>
          </cell>
          <cell r="R210">
            <v>296</v>
          </cell>
        </row>
        <row r="211">
          <cell r="A211">
            <v>3307</v>
          </cell>
          <cell r="B211" t="str">
            <v>L=</v>
          </cell>
          <cell r="C211">
            <v>160</v>
          </cell>
          <cell r="D211">
            <v>80</v>
          </cell>
          <cell r="E211">
            <v>13.36</v>
          </cell>
          <cell r="F211">
            <v>1.85</v>
          </cell>
          <cell r="G211">
            <v>5337.8</v>
          </cell>
          <cell r="H211">
            <v>641</v>
          </cell>
          <cell r="I211">
            <v>301.60000000000002</v>
          </cell>
          <cell r="O211">
            <v>6279</v>
          </cell>
          <cell r="P211">
            <v>5337</v>
          </cell>
          <cell r="Q211">
            <v>641</v>
          </cell>
          <cell r="R211">
            <v>301</v>
          </cell>
        </row>
        <row r="212">
          <cell r="A212">
            <v>3308</v>
          </cell>
          <cell r="B212" t="str">
            <v>L=</v>
          </cell>
          <cell r="C212">
            <v>170</v>
          </cell>
          <cell r="D212">
            <v>85</v>
          </cell>
          <cell r="E212">
            <v>13.51</v>
          </cell>
          <cell r="F212">
            <v>1.83</v>
          </cell>
          <cell r="G212">
            <v>5396.1</v>
          </cell>
          <cell r="H212">
            <v>648</v>
          </cell>
          <cell r="I212">
            <v>304.89999999999998</v>
          </cell>
          <cell r="O212">
            <v>6348</v>
          </cell>
          <cell r="P212">
            <v>5396</v>
          </cell>
          <cell r="Q212">
            <v>648</v>
          </cell>
          <cell r="R212">
            <v>304</v>
          </cell>
        </row>
        <row r="213">
          <cell r="A213">
            <v>3309</v>
          </cell>
          <cell r="B213" t="str">
            <v>L=</v>
          </cell>
          <cell r="C213">
            <v>180</v>
          </cell>
          <cell r="D213">
            <v>90</v>
          </cell>
          <cell r="E213">
            <v>13.66</v>
          </cell>
          <cell r="F213">
            <v>1.81</v>
          </cell>
          <cell r="G213">
            <v>5455.8</v>
          </cell>
          <cell r="H213">
            <v>655.20000000000005</v>
          </cell>
          <cell r="I213">
            <v>308.2</v>
          </cell>
          <cell r="O213">
            <v>6418</v>
          </cell>
          <cell r="P213">
            <v>5455</v>
          </cell>
          <cell r="Q213">
            <v>655</v>
          </cell>
          <cell r="R213">
            <v>308</v>
          </cell>
        </row>
        <row r="214">
          <cell r="A214">
            <v>3310</v>
          </cell>
          <cell r="B214" t="str">
            <v>L=</v>
          </cell>
          <cell r="C214">
            <v>190</v>
          </cell>
          <cell r="D214">
            <v>95</v>
          </cell>
          <cell r="E214">
            <v>13.81</v>
          </cell>
          <cell r="F214">
            <v>1.79</v>
          </cell>
          <cell r="G214">
            <v>5516.7</v>
          </cell>
          <cell r="H214">
            <v>662.5</v>
          </cell>
          <cell r="I214">
            <v>311.7</v>
          </cell>
          <cell r="O214">
            <v>6489</v>
          </cell>
          <cell r="P214">
            <v>5516</v>
          </cell>
          <cell r="Q214">
            <v>662</v>
          </cell>
          <cell r="R214">
            <v>311</v>
          </cell>
        </row>
        <row r="215">
          <cell r="A215">
            <v>3311</v>
          </cell>
          <cell r="B215" t="str">
            <v>L=</v>
          </cell>
          <cell r="C215">
            <v>200</v>
          </cell>
          <cell r="D215">
            <v>100</v>
          </cell>
          <cell r="E215">
            <v>13.95</v>
          </cell>
          <cell r="F215">
            <v>1.78</v>
          </cell>
          <cell r="G215">
            <v>5547.7</v>
          </cell>
          <cell r="H215">
            <v>666.2</v>
          </cell>
          <cell r="I215">
            <v>313.39999999999998</v>
          </cell>
          <cell r="O215">
            <v>6526</v>
          </cell>
          <cell r="P215">
            <v>5547</v>
          </cell>
          <cell r="Q215">
            <v>666</v>
          </cell>
          <cell r="R215">
            <v>313</v>
          </cell>
        </row>
        <row r="216">
          <cell r="A216">
            <v>3312</v>
          </cell>
          <cell r="B216" t="str">
            <v>L=</v>
          </cell>
          <cell r="C216">
            <v>210</v>
          </cell>
          <cell r="D216">
            <v>105</v>
          </cell>
          <cell r="E216">
            <v>14.1</v>
          </cell>
          <cell r="F216">
            <v>1.76</v>
          </cell>
          <cell r="G216">
            <v>5610.7</v>
          </cell>
          <cell r="H216">
            <v>673.8</v>
          </cell>
          <cell r="I216">
            <v>317</v>
          </cell>
          <cell r="O216">
            <v>6600</v>
          </cell>
          <cell r="P216">
            <v>5610</v>
          </cell>
          <cell r="Q216">
            <v>673</v>
          </cell>
          <cell r="R216">
            <v>317</v>
          </cell>
        </row>
        <row r="217">
          <cell r="A217">
            <v>3313</v>
          </cell>
          <cell r="B217" t="str">
            <v>L=</v>
          </cell>
          <cell r="C217">
            <v>220</v>
          </cell>
          <cell r="D217">
            <v>110</v>
          </cell>
          <cell r="E217">
            <v>14.25</v>
          </cell>
          <cell r="F217">
            <v>1.74</v>
          </cell>
          <cell r="G217">
            <v>5675.2</v>
          </cell>
          <cell r="H217">
            <v>681.6</v>
          </cell>
          <cell r="I217">
            <v>320.60000000000002</v>
          </cell>
          <cell r="O217">
            <v>6676</v>
          </cell>
          <cell r="P217">
            <v>5675</v>
          </cell>
          <cell r="Q217">
            <v>681</v>
          </cell>
          <cell r="R217">
            <v>320</v>
          </cell>
        </row>
        <row r="218">
          <cell r="A218">
            <v>3314</v>
          </cell>
          <cell r="B218" t="str">
            <v>L=</v>
          </cell>
          <cell r="C218">
            <v>230</v>
          </cell>
          <cell r="D218">
            <v>115</v>
          </cell>
          <cell r="E218">
            <v>14.4</v>
          </cell>
          <cell r="F218">
            <v>1.72</v>
          </cell>
          <cell r="G218">
            <v>5741.2</v>
          </cell>
          <cell r="H218">
            <v>689.5</v>
          </cell>
          <cell r="I218">
            <v>324.39999999999998</v>
          </cell>
          <cell r="O218">
            <v>6754</v>
          </cell>
          <cell r="P218">
            <v>5741</v>
          </cell>
          <cell r="Q218">
            <v>689</v>
          </cell>
          <cell r="R218">
            <v>324</v>
          </cell>
        </row>
        <row r="219">
          <cell r="A219">
            <v>3315</v>
          </cell>
          <cell r="B219" t="str">
            <v>L=</v>
          </cell>
          <cell r="C219">
            <v>240</v>
          </cell>
          <cell r="D219">
            <v>120</v>
          </cell>
          <cell r="E219">
            <v>14.55</v>
          </cell>
          <cell r="F219">
            <v>1.7</v>
          </cell>
          <cell r="G219">
            <v>5808.8</v>
          </cell>
          <cell r="H219">
            <v>697.6</v>
          </cell>
          <cell r="I219">
            <v>328.2</v>
          </cell>
          <cell r="O219">
            <v>6833</v>
          </cell>
          <cell r="P219">
            <v>5808</v>
          </cell>
          <cell r="Q219">
            <v>697</v>
          </cell>
          <cell r="R219">
            <v>328</v>
          </cell>
        </row>
        <row r="220">
          <cell r="A220">
            <v>3316</v>
          </cell>
          <cell r="B220" t="str">
            <v>L=</v>
          </cell>
          <cell r="C220">
            <v>250</v>
          </cell>
          <cell r="D220">
            <v>125</v>
          </cell>
          <cell r="E220">
            <v>14.69</v>
          </cell>
          <cell r="F220">
            <v>1.69</v>
          </cell>
          <cell r="G220">
            <v>5843.1</v>
          </cell>
          <cell r="H220">
            <v>701.7</v>
          </cell>
          <cell r="I220">
            <v>330.1</v>
          </cell>
          <cell r="O220">
            <v>6874</v>
          </cell>
          <cell r="P220">
            <v>5843</v>
          </cell>
          <cell r="Q220">
            <v>701</v>
          </cell>
          <cell r="R220">
            <v>330</v>
          </cell>
        </row>
        <row r="221">
          <cell r="A221">
            <v>3317</v>
          </cell>
          <cell r="B221" t="str">
            <v>L=</v>
          </cell>
          <cell r="C221">
            <v>260</v>
          </cell>
          <cell r="D221">
            <v>130</v>
          </cell>
          <cell r="E221">
            <v>14.84</v>
          </cell>
          <cell r="F221">
            <v>1.67</v>
          </cell>
          <cell r="G221">
            <v>5913.1</v>
          </cell>
          <cell r="H221">
            <v>710.1</v>
          </cell>
          <cell r="I221">
            <v>334.1</v>
          </cell>
          <cell r="O221">
            <v>6957</v>
          </cell>
          <cell r="P221">
            <v>5913</v>
          </cell>
          <cell r="Q221">
            <v>710</v>
          </cell>
          <cell r="R221">
            <v>334</v>
          </cell>
        </row>
        <row r="222">
          <cell r="A222">
            <v>3318</v>
          </cell>
          <cell r="B222" t="str">
            <v>L=</v>
          </cell>
          <cell r="C222">
            <v>270</v>
          </cell>
          <cell r="D222">
            <v>135</v>
          </cell>
          <cell r="E222">
            <v>14.99</v>
          </cell>
          <cell r="F222">
            <v>1.65</v>
          </cell>
          <cell r="G222">
            <v>5984.8</v>
          </cell>
          <cell r="H222">
            <v>718.7</v>
          </cell>
          <cell r="I222">
            <v>338.1</v>
          </cell>
          <cell r="O222">
            <v>7040</v>
          </cell>
          <cell r="P222">
            <v>5984</v>
          </cell>
          <cell r="Q222">
            <v>718</v>
          </cell>
          <cell r="R222">
            <v>338</v>
          </cell>
        </row>
        <row r="223">
          <cell r="A223">
            <v>3319</v>
          </cell>
          <cell r="B223" t="str">
            <v>L=</v>
          </cell>
          <cell r="C223">
            <v>280</v>
          </cell>
          <cell r="D223">
            <v>140</v>
          </cell>
          <cell r="E223">
            <v>15.14</v>
          </cell>
          <cell r="F223">
            <v>1.64</v>
          </cell>
          <cell r="G223">
            <v>6021.3</v>
          </cell>
          <cell r="H223">
            <v>723.1</v>
          </cell>
          <cell r="I223">
            <v>340.2</v>
          </cell>
          <cell r="O223">
            <v>7084</v>
          </cell>
          <cell r="P223">
            <v>6021</v>
          </cell>
          <cell r="Q223">
            <v>723</v>
          </cell>
          <cell r="R223">
            <v>340</v>
          </cell>
        </row>
        <row r="224">
          <cell r="A224">
            <v>3320</v>
          </cell>
          <cell r="B224" t="str">
            <v>L=</v>
          </cell>
          <cell r="C224">
            <v>290</v>
          </cell>
          <cell r="D224">
            <v>145</v>
          </cell>
          <cell r="E224">
            <v>15.29</v>
          </cell>
          <cell r="F224">
            <v>1.62</v>
          </cell>
          <cell r="G224">
            <v>6095.6</v>
          </cell>
          <cell r="H224">
            <v>732</v>
          </cell>
          <cell r="I224">
            <v>344.4</v>
          </cell>
          <cell r="O224">
            <v>7171</v>
          </cell>
          <cell r="P224">
            <v>6095</v>
          </cell>
          <cell r="Q224">
            <v>732</v>
          </cell>
          <cell r="R224">
            <v>344</v>
          </cell>
        </row>
        <row r="225">
          <cell r="A225">
            <v>3321</v>
          </cell>
          <cell r="B225" t="str">
            <v>L=</v>
          </cell>
          <cell r="C225">
            <v>300</v>
          </cell>
          <cell r="D225">
            <v>150</v>
          </cell>
          <cell r="E225">
            <v>15.43</v>
          </cell>
          <cell r="F225">
            <v>1.6</v>
          </cell>
          <cell r="G225">
            <v>6171.8</v>
          </cell>
          <cell r="H225">
            <v>741.2</v>
          </cell>
          <cell r="I225">
            <v>348.7</v>
          </cell>
          <cell r="O225">
            <v>7260</v>
          </cell>
          <cell r="P225">
            <v>6171</v>
          </cell>
          <cell r="Q225">
            <v>741</v>
          </cell>
          <cell r="R225">
            <v>348</v>
          </cell>
        </row>
        <row r="226">
          <cell r="A226">
            <v>3322</v>
          </cell>
          <cell r="B226" t="str">
            <v>L=</v>
          </cell>
          <cell r="C226">
            <v>310</v>
          </cell>
          <cell r="D226">
            <v>155</v>
          </cell>
          <cell r="E226">
            <v>15.58</v>
          </cell>
          <cell r="F226">
            <v>1.59</v>
          </cell>
          <cell r="G226">
            <v>6210.6</v>
          </cell>
          <cell r="H226">
            <v>745.9</v>
          </cell>
          <cell r="I226">
            <v>350.9</v>
          </cell>
          <cell r="O226">
            <v>7305</v>
          </cell>
          <cell r="P226">
            <v>6210</v>
          </cell>
          <cell r="Q226">
            <v>745</v>
          </cell>
          <cell r="R226">
            <v>350</v>
          </cell>
        </row>
        <row r="227">
          <cell r="A227">
            <v>3323</v>
          </cell>
          <cell r="B227" t="str">
            <v>L=</v>
          </cell>
          <cell r="C227">
            <v>320</v>
          </cell>
          <cell r="D227">
            <v>160</v>
          </cell>
          <cell r="E227">
            <v>15.73</v>
          </cell>
          <cell r="F227">
            <v>1.57</v>
          </cell>
          <cell r="G227">
            <v>6289.8</v>
          </cell>
          <cell r="H227">
            <v>755.4</v>
          </cell>
          <cell r="I227">
            <v>355.4</v>
          </cell>
          <cell r="O227">
            <v>7399</v>
          </cell>
          <cell r="P227">
            <v>6289</v>
          </cell>
          <cell r="Q227">
            <v>755</v>
          </cell>
          <cell r="R227">
            <v>355</v>
          </cell>
        </row>
        <row r="228">
          <cell r="A228">
            <v>3324</v>
          </cell>
          <cell r="B228" t="str">
            <v>L=</v>
          </cell>
          <cell r="C228">
            <v>330</v>
          </cell>
          <cell r="D228">
            <v>165</v>
          </cell>
          <cell r="E228">
            <v>15.88</v>
          </cell>
          <cell r="F228">
            <v>1.56</v>
          </cell>
          <cell r="G228">
            <v>6330.1</v>
          </cell>
          <cell r="H228">
            <v>760.2</v>
          </cell>
          <cell r="I228">
            <v>357.6</v>
          </cell>
          <cell r="O228">
            <v>7447</v>
          </cell>
          <cell r="P228">
            <v>6330</v>
          </cell>
          <cell r="Q228">
            <v>760</v>
          </cell>
          <cell r="R228">
            <v>357</v>
          </cell>
        </row>
        <row r="229">
          <cell r="A229">
            <v>3325</v>
          </cell>
          <cell r="B229" t="str">
            <v>L=</v>
          </cell>
          <cell r="C229">
            <v>340</v>
          </cell>
          <cell r="D229">
            <v>170</v>
          </cell>
          <cell r="E229">
            <v>16.03</v>
          </cell>
          <cell r="F229">
            <v>1.54</v>
          </cell>
          <cell r="G229">
            <v>6412.3</v>
          </cell>
          <cell r="H229">
            <v>770.1</v>
          </cell>
          <cell r="I229">
            <v>362.3</v>
          </cell>
          <cell r="O229">
            <v>7544</v>
          </cell>
          <cell r="P229">
            <v>6412</v>
          </cell>
          <cell r="Q229">
            <v>770</v>
          </cell>
          <cell r="R229">
            <v>362</v>
          </cell>
        </row>
        <row r="230">
          <cell r="A230">
            <v>3326</v>
          </cell>
          <cell r="B230" t="str">
            <v>L=</v>
          </cell>
          <cell r="C230">
            <v>350</v>
          </cell>
          <cell r="D230">
            <v>175</v>
          </cell>
          <cell r="E230">
            <v>16.170000000000002</v>
          </cell>
          <cell r="F230">
            <v>1.53</v>
          </cell>
          <cell r="G230">
            <v>6454.2</v>
          </cell>
          <cell r="H230">
            <v>775.1</v>
          </cell>
          <cell r="I230">
            <v>364.7</v>
          </cell>
          <cell r="O230">
            <v>7593</v>
          </cell>
          <cell r="P230">
            <v>6454</v>
          </cell>
          <cell r="Q230">
            <v>775</v>
          </cell>
          <cell r="R230">
            <v>364</v>
          </cell>
        </row>
        <row r="231">
          <cell r="A231">
            <v>3327</v>
          </cell>
          <cell r="B231" t="str">
            <v>L=</v>
          </cell>
          <cell r="C231">
            <v>360</v>
          </cell>
          <cell r="D231">
            <v>180</v>
          </cell>
          <cell r="E231">
            <v>16.32</v>
          </cell>
          <cell r="F231">
            <v>1.52</v>
          </cell>
          <cell r="G231">
            <v>6496.7</v>
          </cell>
          <cell r="H231">
            <v>780.2</v>
          </cell>
          <cell r="I231">
            <v>367.1</v>
          </cell>
          <cell r="O231">
            <v>7643</v>
          </cell>
          <cell r="P231">
            <v>6496</v>
          </cell>
          <cell r="Q231">
            <v>780</v>
          </cell>
          <cell r="R231">
            <v>367</v>
          </cell>
        </row>
        <row r="232">
          <cell r="A232">
            <v>3328</v>
          </cell>
          <cell r="B232" t="str">
            <v>L=</v>
          </cell>
          <cell r="C232">
            <v>370</v>
          </cell>
          <cell r="D232">
            <v>185</v>
          </cell>
          <cell r="E232">
            <v>16.47</v>
          </cell>
          <cell r="F232">
            <v>1.5</v>
          </cell>
          <cell r="G232">
            <v>6583.3</v>
          </cell>
          <cell r="H232">
            <v>790.6</v>
          </cell>
          <cell r="I232">
            <v>372</v>
          </cell>
          <cell r="O232">
            <v>7745</v>
          </cell>
          <cell r="P232">
            <v>6583</v>
          </cell>
          <cell r="Q232">
            <v>790</v>
          </cell>
          <cell r="R232">
            <v>372</v>
          </cell>
        </row>
        <row r="233">
          <cell r="A233">
            <v>3329</v>
          </cell>
          <cell r="B233" t="str">
            <v>L=</v>
          </cell>
          <cell r="C233">
            <v>380</v>
          </cell>
          <cell r="D233">
            <v>190</v>
          </cell>
          <cell r="E233">
            <v>16.62</v>
          </cell>
          <cell r="F233">
            <v>1.49</v>
          </cell>
          <cell r="G233">
            <v>6627.5</v>
          </cell>
          <cell r="H233">
            <v>795.9</v>
          </cell>
          <cell r="I233">
            <v>374.4</v>
          </cell>
          <cell r="O233">
            <v>7796</v>
          </cell>
          <cell r="P233">
            <v>6627</v>
          </cell>
          <cell r="Q233">
            <v>795</v>
          </cell>
          <cell r="R233">
            <v>374</v>
          </cell>
        </row>
        <row r="234">
          <cell r="A234">
            <v>3330</v>
          </cell>
          <cell r="B234" t="str">
            <v>L=</v>
          </cell>
          <cell r="C234">
            <v>390</v>
          </cell>
          <cell r="D234">
            <v>195</v>
          </cell>
          <cell r="E234">
            <v>16.77</v>
          </cell>
          <cell r="F234">
            <v>1.48</v>
          </cell>
          <cell r="G234">
            <v>6672.2</v>
          </cell>
          <cell r="H234">
            <v>801.3</v>
          </cell>
          <cell r="I234">
            <v>377</v>
          </cell>
          <cell r="O234">
            <v>7850</v>
          </cell>
          <cell r="P234">
            <v>6672</v>
          </cell>
          <cell r="Q234">
            <v>801</v>
          </cell>
          <cell r="R234">
            <v>377</v>
          </cell>
        </row>
        <row r="235">
          <cell r="A235">
            <v>3331</v>
          </cell>
          <cell r="B235" t="str">
            <v>L=</v>
          </cell>
          <cell r="C235">
            <v>400</v>
          </cell>
          <cell r="D235">
            <v>200</v>
          </cell>
          <cell r="E235">
            <v>16.91</v>
          </cell>
          <cell r="F235">
            <v>1.46</v>
          </cell>
          <cell r="G235">
            <v>6763.6</v>
          </cell>
          <cell r="H235">
            <v>812.3</v>
          </cell>
          <cell r="I235">
            <v>382.1</v>
          </cell>
          <cell r="O235">
            <v>7957</v>
          </cell>
          <cell r="P235">
            <v>6763</v>
          </cell>
          <cell r="Q235">
            <v>812</v>
          </cell>
          <cell r="R235">
            <v>382</v>
          </cell>
        </row>
        <row r="236">
          <cell r="A236">
            <v>3332</v>
          </cell>
          <cell r="B236" t="str">
            <v>L=</v>
          </cell>
          <cell r="C236">
            <v>410</v>
          </cell>
          <cell r="D236">
            <v>205</v>
          </cell>
          <cell r="E236">
            <v>17.059999999999999</v>
          </cell>
          <cell r="F236">
            <v>1.45</v>
          </cell>
          <cell r="G236">
            <v>6810.3</v>
          </cell>
          <cell r="H236">
            <v>817.9</v>
          </cell>
          <cell r="I236">
            <v>384.8</v>
          </cell>
          <cell r="O236">
            <v>8011</v>
          </cell>
          <cell r="P236">
            <v>6810</v>
          </cell>
          <cell r="Q236">
            <v>817</v>
          </cell>
          <cell r="R236">
            <v>384</v>
          </cell>
        </row>
        <row r="237">
          <cell r="A237">
            <v>8400</v>
          </cell>
          <cell r="B237">
            <v>8400.01</v>
          </cell>
          <cell r="C237">
            <v>8400.02</v>
          </cell>
          <cell r="D237">
            <v>8400.0300000000007</v>
          </cell>
          <cell r="E237">
            <v>8400.0400000000009</v>
          </cell>
          <cell r="F237">
            <v>8400.0500000000011</v>
          </cell>
          <cell r="G237">
            <v>8400.0600000000013</v>
          </cell>
          <cell r="H237">
            <v>8400.0700000000015</v>
          </cell>
          <cell r="I237">
            <v>8400.0800000000017</v>
          </cell>
          <cell r="J237">
            <v>8400.090000000002</v>
          </cell>
          <cell r="K237">
            <v>8400.1000000000022</v>
          </cell>
          <cell r="L237">
            <v>8400.1100000000024</v>
          </cell>
          <cell r="M237">
            <v>8400.1200000000026</v>
          </cell>
          <cell r="N237">
            <v>8400.1300000000028</v>
          </cell>
          <cell r="O237">
            <v>8400.1400000000031</v>
          </cell>
          <cell r="P237">
            <v>8400.1500000000033</v>
          </cell>
          <cell r="Q237">
            <v>8400.1600000000035</v>
          </cell>
          <cell r="R237">
            <v>8400.1700000000037</v>
          </cell>
        </row>
        <row r="238">
          <cell r="E238" t="str">
            <v>산</v>
          </cell>
          <cell r="G238" t="str">
            <v>출</v>
          </cell>
          <cell r="I238" t="str">
            <v>내</v>
          </cell>
          <cell r="K238" t="str">
            <v>역</v>
          </cell>
          <cell r="O238" t="str">
            <v>계</v>
          </cell>
          <cell r="P238" t="str">
            <v>노무비</v>
          </cell>
          <cell r="Q238" t="str">
            <v>재료비</v>
          </cell>
          <cell r="R238" t="str">
            <v>경  비</v>
          </cell>
        </row>
        <row r="240">
          <cell r="A240" t="str">
            <v>시멘트운반(40kg/ⓐ)/대</v>
          </cell>
        </row>
        <row r="241">
          <cell r="B241">
            <v>1</v>
          </cell>
          <cell r="C241" t="str">
            <v>운반비(구역화물10.5Ton)</v>
          </cell>
        </row>
        <row r="242">
          <cell r="C242" t="str">
            <v>온양역 ~ 현장</v>
          </cell>
          <cell r="F242">
            <v>10</v>
          </cell>
          <cell r="G242" t="str">
            <v>Km이내</v>
          </cell>
        </row>
        <row r="243">
          <cell r="C243">
            <v>87720</v>
          </cell>
          <cell r="E243" t="str">
            <v>/</v>
          </cell>
          <cell r="F243">
            <v>1.1000000000000001</v>
          </cell>
          <cell r="G243" t="str">
            <v>/</v>
          </cell>
          <cell r="H243">
            <v>10.5</v>
          </cell>
          <cell r="I243" t="str">
            <v>/</v>
          </cell>
          <cell r="J243">
            <v>1000</v>
          </cell>
          <cell r="K243" t="str">
            <v>*</v>
          </cell>
          <cell r="L243">
            <v>40</v>
          </cell>
          <cell r="M243" t="str">
            <v>=</v>
          </cell>
          <cell r="N243">
            <v>303.7</v>
          </cell>
          <cell r="O243">
            <v>303.7</v>
          </cell>
          <cell r="R243">
            <v>303.7</v>
          </cell>
        </row>
        <row r="245">
          <cell r="B245">
            <v>2</v>
          </cell>
          <cell r="C245" t="str">
            <v>상차비</v>
          </cell>
        </row>
        <row r="246">
          <cell r="C246">
            <v>1642</v>
          </cell>
          <cell r="E246" t="str">
            <v>/</v>
          </cell>
          <cell r="F246">
            <v>1.1000000000000001</v>
          </cell>
          <cell r="G246" t="str">
            <v>*</v>
          </cell>
          <cell r="H246">
            <v>1</v>
          </cell>
          <cell r="I246" t="str">
            <v>/</v>
          </cell>
          <cell r="J246">
            <v>1000</v>
          </cell>
          <cell r="K246" t="str">
            <v>*</v>
          </cell>
          <cell r="L246">
            <v>40</v>
          </cell>
          <cell r="M246" t="str">
            <v>=</v>
          </cell>
          <cell r="N246">
            <v>59.7</v>
          </cell>
          <cell r="O246">
            <v>59.7</v>
          </cell>
          <cell r="R246">
            <v>59.7</v>
          </cell>
        </row>
        <row r="248">
          <cell r="B248">
            <v>3</v>
          </cell>
          <cell r="C248" t="str">
            <v>하차비</v>
          </cell>
        </row>
        <row r="249">
          <cell r="C249">
            <v>1489</v>
          </cell>
          <cell r="E249" t="str">
            <v>/</v>
          </cell>
          <cell r="F249">
            <v>1.1000000000000001</v>
          </cell>
          <cell r="G249" t="str">
            <v>*</v>
          </cell>
          <cell r="H249">
            <v>1</v>
          </cell>
          <cell r="I249" t="str">
            <v>/</v>
          </cell>
          <cell r="J249">
            <v>1000</v>
          </cell>
          <cell r="K249" t="str">
            <v>*</v>
          </cell>
          <cell r="L249">
            <v>40</v>
          </cell>
          <cell r="M249" t="str">
            <v>=</v>
          </cell>
          <cell r="N249">
            <v>54.1</v>
          </cell>
          <cell r="O249">
            <v>54.1</v>
          </cell>
          <cell r="R249">
            <v>54.1</v>
          </cell>
        </row>
        <row r="250">
          <cell r="C250" t="str">
            <v>소계</v>
          </cell>
          <cell r="O250">
            <v>417.5</v>
          </cell>
          <cell r="R250">
            <v>417.5</v>
          </cell>
        </row>
        <row r="252">
          <cell r="C252" t="str">
            <v>계</v>
          </cell>
          <cell r="O252">
            <v>417.5</v>
          </cell>
          <cell r="R252">
            <v>417.5</v>
          </cell>
        </row>
        <row r="253">
          <cell r="C253" t="str">
            <v>1kg당 운반비</v>
          </cell>
          <cell r="O253">
            <v>10</v>
          </cell>
          <cell r="R253">
            <v>10</v>
          </cell>
        </row>
        <row r="254">
          <cell r="A254">
            <v>8401</v>
          </cell>
          <cell r="B254" t="str">
            <v>L=</v>
          </cell>
          <cell r="C254" t="str">
            <v>운반거리 :</v>
          </cell>
          <cell r="E254" t="str">
            <v>온양역</v>
          </cell>
          <cell r="F254" t="str">
            <v>∼ 현장</v>
          </cell>
          <cell r="H254">
            <v>10</v>
          </cell>
          <cell r="I254" t="str">
            <v>km이내</v>
          </cell>
          <cell r="O254">
            <v>417</v>
          </cell>
          <cell r="R254">
            <v>417</v>
          </cell>
        </row>
        <row r="255">
          <cell r="A255">
            <v>8402</v>
          </cell>
          <cell r="B255" t="str">
            <v>L=</v>
          </cell>
          <cell r="C255" t="str">
            <v>운반거리 :</v>
          </cell>
          <cell r="E255" t="str">
            <v>온양역</v>
          </cell>
          <cell r="F255" t="str">
            <v>∼ 현장</v>
          </cell>
          <cell r="H255">
            <v>20</v>
          </cell>
          <cell r="I255" t="str">
            <v>km이내</v>
          </cell>
          <cell r="K255">
            <v>111240</v>
          </cell>
          <cell r="M255" t="str">
            <v>=</v>
          </cell>
          <cell r="N255">
            <v>385.2</v>
          </cell>
          <cell r="O255">
            <v>499</v>
          </cell>
          <cell r="R255">
            <v>499</v>
          </cell>
        </row>
        <row r="256">
          <cell r="A256">
            <v>8403</v>
          </cell>
          <cell r="B256" t="str">
            <v>L=</v>
          </cell>
          <cell r="C256" t="str">
            <v>운반거리 :</v>
          </cell>
          <cell r="E256" t="str">
            <v>온양역</v>
          </cell>
          <cell r="F256" t="str">
            <v>∼ 현장</v>
          </cell>
          <cell r="H256">
            <v>30</v>
          </cell>
          <cell r="I256" t="str">
            <v>km이내</v>
          </cell>
          <cell r="K256">
            <v>133480</v>
          </cell>
          <cell r="M256" t="str">
            <v>=</v>
          </cell>
          <cell r="N256">
            <v>462.2</v>
          </cell>
          <cell r="O256">
            <v>576</v>
          </cell>
          <cell r="R256">
            <v>576</v>
          </cell>
        </row>
        <row r="257">
          <cell r="A257">
            <v>8404</v>
          </cell>
          <cell r="B257" t="str">
            <v>L=</v>
          </cell>
          <cell r="C257" t="str">
            <v>운반거리 :</v>
          </cell>
          <cell r="E257" t="str">
            <v>온양역</v>
          </cell>
          <cell r="F257" t="str">
            <v>∼ 현장</v>
          </cell>
          <cell r="H257">
            <v>40</v>
          </cell>
          <cell r="I257" t="str">
            <v>km이내</v>
          </cell>
          <cell r="K257">
            <v>155030</v>
          </cell>
          <cell r="M257" t="str">
            <v>=</v>
          </cell>
          <cell r="N257">
            <v>536.9</v>
          </cell>
          <cell r="O257">
            <v>650</v>
          </cell>
          <cell r="R257">
            <v>650</v>
          </cell>
        </row>
        <row r="259">
          <cell r="A259" t="str">
            <v>철근 운반/ Ton</v>
          </cell>
        </row>
        <row r="260">
          <cell r="B260">
            <v>1</v>
          </cell>
          <cell r="C260" t="str">
            <v>운반비(구역화물 10.5Ton)</v>
          </cell>
        </row>
        <row r="261">
          <cell r="C261" t="str">
            <v>대전역 ~ 현장 100Km이내</v>
          </cell>
        </row>
        <row r="262">
          <cell r="C262">
            <v>224090</v>
          </cell>
          <cell r="E262" t="str">
            <v>/</v>
          </cell>
          <cell r="F262">
            <v>1.1000000000000001</v>
          </cell>
          <cell r="G262" t="str">
            <v>/</v>
          </cell>
          <cell r="H262">
            <v>10.5</v>
          </cell>
          <cell r="I262" t="str">
            <v>*</v>
          </cell>
          <cell r="J262">
            <v>1</v>
          </cell>
          <cell r="K262" t="str">
            <v>Ton</v>
          </cell>
          <cell r="L262" t="str">
            <v>=</v>
          </cell>
          <cell r="M262">
            <v>19401.7</v>
          </cell>
          <cell r="O262">
            <v>19401.7</v>
          </cell>
          <cell r="R262">
            <v>19401.7</v>
          </cell>
        </row>
        <row r="264">
          <cell r="B264">
            <v>2</v>
          </cell>
          <cell r="C264" t="str">
            <v>상차비</v>
          </cell>
        </row>
        <row r="265">
          <cell r="C265">
            <v>1642</v>
          </cell>
          <cell r="E265" t="str">
            <v>/</v>
          </cell>
          <cell r="F265">
            <v>1.1000000000000001</v>
          </cell>
          <cell r="G265" t="str">
            <v>*</v>
          </cell>
          <cell r="H265">
            <v>1</v>
          </cell>
          <cell r="I265" t="str">
            <v>Ton</v>
          </cell>
          <cell r="J265" t="str">
            <v>=</v>
          </cell>
          <cell r="K265" t="str">
            <v>구입상차</v>
          </cell>
          <cell r="O265" t="str">
            <v>구입상차</v>
          </cell>
          <cell r="R265" t="str">
            <v>구입상차</v>
          </cell>
        </row>
        <row r="267">
          <cell r="B267">
            <v>3</v>
          </cell>
          <cell r="C267" t="str">
            <v>하차비</v>
          </cell>
        </row>
        <row r="268">
          <cell r="C268">
            <v>1489</v>
          </cell>
          <cell r="E268" t="str">
            <v>/</v>
          </cell>
          <cell r="F268">
            <v>1.1000000000000001</v>
          </cell>
          <cell r="G268" t="str">
            <v>*</v>
          </cell>
          <cell r="H268">
            <v>1</v>
          </cell>
          <cell r="I268" t="str">
            <v>Ton</v>
          </cell>
          <cell r="J268" t="str">
            <v>=</v>
          </cell>
          <cell r="K268">
            <v>1353.6</v>
          </cell>
          <cell r="O268">
            <v>1353.6</v>
          </cell>
          <cell r="R268">
            <v>1353.6</v>
          </cell>
        </row>
        <row r="269">
          <cell r="C269" t="str">
            <v>소계</v>
          </cell>
          <cell r="O269">
            <v>20755.3</v>
          </cell>
          <cell r="R269">
            <v>20755.3</v>
          </cell>
        </row>
        <row r="271">
          <cell r="A271">
            <v>8405</v>
          </cell>
          <cell r="B271" t="str">
            <v xml:space="preserve"> </v>
          </cell>
          <cell r="C271" t="str">
            <v>계</v>
          </cell>
          <cell r="O271">
            <v>20755</v>
          </cell>
          <cell r="R271">
            <v>20755</v>
          </cell>
        </row>
        <row r="272">
          <cell r="A272">
            <v>8500</v>
          </cell>
          <cell r="B272">
            <v>8500.01</v>
          </cell>
          <cell r="C272">
            <v>8500.02</v>
          </cell>
          <cell r="D272">
            <v>8500.0300000000007</v>
          </cell>
          <cell r="E272">
            <v>8500.0400000000009</v>
          </cell>
          <cell r="F272">
            <v>8500.0500000000011</v>
          </cell>
          <cell r="G272">
            <v>8500.0600000000013</v>
          </cell>
          <cell r="H272">
            <v>8500.0700000000015</v>
          </cell>
          <cell r="I272">
            <v>8500.0800000000017</v>
          </cell>
          <cell r="J272">
            <v>8500.090000000002</v>
          </cell>
          <cell r="K272">
            <v>8500.1000000000022</v>
          </cell>
          <cell r="L272">
            <v>8500.1100000000024</v>
          </cell>
          <cell r="M272">
            <v>8500.1200000000026</v>
          </cell>
          <cell r="N272">
            <v>8500.1300000000028</v>
          </cell>
          <cell r="O272">
            <v>8500.1400000000031</v>
          </cell>
          <cell r="P272">
            <v>8500.1500000000033</v>
          </cell>
          <cell r="Q272">
            <v>8500.1600000000035</v>
          </cell>
          <cell r="R272">
            <v>8500.1700000000037</v>
          </cell>
        </row>
        <row r="273">
          <cell r="E273" t="str">
            <v>산</v>
          </cell>
          <cell r="G273" t="str">
            <v>출</v>
          </cell>
          <cell r="I273" t="str">
            <v>내</v>
          </cell>
          <cell r="K273" t="str">
            <v>역</v>
          </cell>
          <cell r="O273" t="str">
            <v>계</v>
          </cell>
          <cell r="P273" t="str">
            <v>노무비</v>
          </cell>
          <cell r="Q273" t="str">
            <v>재료비</v>
          </cell>
          <cell r="R273" t="str">
            <v>경  비</v>
          </cell>
        </row>
        <row r="275">
          <cell r="A275" t="str">
            <v>아스팔트운반(RSC-4. Mc-1) / d/m</v>
          </cell>
        </row>
        <row r="276">
          <cell r="B276">
            <v>1</v>
          </cell>
          <cell r="C276" t="str">
            <v>운반비(구역화물 10.5Ton)</v>
          </cell>
        </row>
        <row r="277">
          <cell r="C277" t="str">
            <v>온양역 ~ 현장</v>
          </cell>
          <cell r="F277">
            <v>10</v>
          </cell>
          <cell r="G277" t="str">
            <v>Km이내</v>
          </cell>
        </row>
        <row r="278">
          <cell r="C278">
            <v>87720</v>
          </cell>
          <cell r="E278" t="str">
            <v>/</v>
          </cell>
          <cell r="F278">
            <v>1.1000000000000001</v>
          </cell>
          <cell r="G278" t="str">
            <v>/</v>
          </cell>
          <cell r="H278">
            <v>10.5</v>
          </cell>
          <cell r="I278" t="str">
            <v>*</v>
          </cell>
          <cell r="J278">
            <v>200</v>
          </cell>
          <cell r="K278" t="str">
            <v>/</v>
          </cell>
          <cell r="L278">
            <v>1000</v>
          </cell>
        </row>
        <row r="279">
          <cell r="C279" t="str">
            <v>=</v>
          </cell>
          <cell r="D279">
            <v>1518.9</v>
          </cell>
          <cell r="O279">
            <v>1518.9</v>
          </cell>
          <cell r="R279">
            <v>1518.9</v>
          </cell>
        </row>
        <row r="281">
          <cell r="B281">
            <v>2</v>
          </cell>
          <cell r="C281" t="str">
            <v>상차비</v>
          </cell>
        </row>
        <row r="282">
          <cell r="C282">
            <v>1642</v>
          </cell>
          <cell r="E282" t="str">
            <v>/</v>
          </cell>
          <cell r="F282">
            <v>1.1000000000000001</v>
          </cell>
          <cell r="G282" t="str">
            <v>*</v>
          </cell>
          <cell r="H282">
            <v>200</v>
          </cell>
          <cell r="I282" t="str">
            <v>/</v>
          </cell>
          <cell r="J282">
            <v>1000</v>
          </cell>
          <cell r="K282" t="str">
            <v>=</v>
          </cell>
          <cell r="L282">
            <v>298.5</v>
          </cell>
          <cell r="O282">
            <v>298.5</v>
          </cell>
          <cell r="R282">
            <v>298.5</v>
          </cell>
        </row>
        <row r="284">
          <cell r="B284">
            <v>3</v>
          </cell>
          <cell r="C284" t="str">
            <v>하차비</v>
          </cell>
        </row>
        <row r="285">
          <cell r="C285">
            <v>1489</v>
          </cell>
          <cell r="E285" t="str">
            <v>/</v>
          </cell>
          <cell r="F285">
            <v>1.1000000000000001</v>
          </cell>
          <cell r="G285" t="str">
            <v>*</v>
          </cell>
          <cell r="H285">
            <v>200</v>
          </cell>
          <cell r="I285" t="str">
            <v>/</v>
          </cell>
          <cell r="J285">
            <v>1000</v>
          </cell>
          <cell r="K285" t="str">
            <v>=</v>
          </cell>
          <cell r="L285">
            <v>270.7</v>
          </cell>
          <cell r="O285">
            <v>270.7</v>
          </cell>
          <cell r="R285">
            <v>270.7</v>
          </cell>
        </row>
        <row r="286">
          <cell r="C286" t="str">
            <v>소계</v>
          </cell>
          <cell r="O286">
            <v>2088.1</v>
          </cell>
          <cell r="R286">
            <v>2088.1</v>
          </cell>
        </row>
        <row r="288">
          <cell r="C288" t="str">
            <v>계</v>
          </cell>
          <cell r="O288">
            <v>2088</v>
          </cell>
          <cell r="R288">
            <v>2088</v>
          </cell>
        </row>
        <row r="289">
          <cell r="A289">
            <v>8501</v>
          </cell>
          <cell r="B289" t="str">
            <v>L=</v>
          </cell>
          <cell r="C289" t="str">
            <v>운반거리 :</v>
          </cell>
          <cell r="E289" t="str">
            <v>온양역</v>
          </cell>
          <cell r="F289" t="str">
            <v>∼ 현장</v>
          </cell>
          <cell r="H289">
            <v>10</v>
          </cell>
          <cell r="I289" t="str">
            <v>km이내</v>
          </cell>
          <cell r="O289">
            <v>2088</v>
          </cell>
          <cell r="R289">
            <v>2088</v>
          </cell>
        </row>
        <row r="290">
          <cell r="A290">
            <v>8502</v>
          </cell>
          <cell r="B290" t="str">
            <v>L=</v>
          </cell>
          <cell r="C290" t="str">
            <v>운반거리 :</v>
          </cell>
          <cell r="E290" t="str">
            <v>온양역</v>
          </cell>
          <cell r="F290" t="str">
            <v>∼ 현장</v>
          </cell>
          <cell r="H290">
            <v>20</v>
          </cell>
          <cell r="I290" t="str">
            <v>km이내</v>
          </cell>
          <cell r="K290">
            <v>111240</v>
          </cell>
          <cell r="M290" t="str">
            <v>=</v>
          </cell>
          <cell r="N290">
            <v>1926.2</v>
          </cell>
          <cell r="O290">
            <v>2495</v>
          </cell>
          <cell r="R290">
            <v>2495</v>
          </cell>
        </row>
        <row r="291">
          <cell r="A291">
            <v>8503</v>
          </cell>
          <cell r="B291" t="str">
            <v>L=</v>
          </cell>
          <cell r="C291" t="str">
            <v>운반거리 :</v>
          </cell>
          <cell r="E291" t="str">
            <v>온양역</v>
          </cell>
          <cell r="F291" t="str">
            <v>∼ 현장</v>
          </cell>
          <cell r="H291">
            <v>30</v>
          </cell>
          <cell r="I291" t="str">
            <v>km이내</v>
          </cell>
          <cell r="K291">
            <v>133480</v>
          </cell>
          <cell r="M291" t="str">
            <v>=</v>
          </cell>
          <cell r="N291">
            <v>2311.3000000000002</v>
          </cell>
          <cell r="O291">
            <v>2880</v>
          </cell>
          <cell r="R291">
            <v>2880</v>
          </cell>
        </row>
        <row r="292">
          <cell r="A292">
            <v>8504</v>
          </cell>
          <cell r="B292" t="str">
            <v>L=</v>
          </cell>
          <cell r="C292" t="str">
            <v>운반거리 :</v>
          </cell>
          <cell r="E292" t="str">
            <v>온양역</v>
          </cell>
          <cell r="F292" t="str">
            <v>∼ 현장</v>
          </cell>
          <cell r="H292">
            <v>40</v>
          </cell>
          <cell r="I292" t="str">
            <v>km이내</v>
          </cell>
          <cell r="K292">
            <v>155030</v>
          </cell>
          <cell r="M292" t="str">
            <v>=</v>
          </cell>
          <cell r="N292">
            <v>2684.5</v>
          </cell>
          <cell r="O292">
            <v>3253</v>
          </cell>
          <cell r="R292">
            <v>3253</v>
          </cell>
        </row>
        <row r="294">
          <cell r="A294" t="str">
            <v>맨홀뚜껑 운반 / 1식</v>
          </cell>
        </row>
        <row r="296">
          <cell r="B296">
            <v>1</v>
          </cell>
          <cell r="C296" t="str">
            <v>운반비(구역화물 2.50Ton)</v>
          </cell>
        </row>
        <row r="297">
          <cell r="C297" t="str">
            <v>청추역 ~ 현장</v>
          </cell>
          <cell r="F297">
            <v>70</v>
          </cell>
          <cell r="G297" t="str">
            <v>Km이내</v>
          </cell>
        </row>
        <row r="298">
          <cell r="C298">
            <v>76550</v>
          </cell>
          <cell r="E298" t="str">
            <v>/</v>
          </cell>
          <cell r="F298">
            <v>1.1000000000000001</v>
          </cell>
          <cell r="G298" t="str">
            <v>/</v>
          </cell>
          <cell r="H298">
            <v>2.5</v>
          </cell>
          <cell r="I298" t="str">
            <v>*</v>
          </cell>
          <cell r="J298">
            <v>1</v>
          </cell>
          <cell r="K298" t="str">
            <v>식</v>
          </cell>
          <cell r="L298" t="str">
            <v>=</v>
          </cell>
          <cell r="M298">
            <v>27836</v>
          </cell>
          <cell r="O298">
            <v>27836</v>
          </cell>
          <cell r="R298">
            <v>27836</v>
          </cell>
        </row>
        <row r="300">
          <cell r="A300">
            <v>8505</v>
          </cell>
          <cell r="C300" t="str">
            <v>계</v>
          </cell>
          <cell r="O300">
            <v>27836</v>
          </cell>
          <cell r="R300">
            <v>27836</v>
          </cell>
        </row>
        <row r="307">
          <cell r="A307">
            <v>8600</v>
          </cell>
          <cell r="B307">
            <v>8600.01</v>
          </cell>
          <cell r="C307">
            <v>8600.02</v>
          </cell>
          <cell r="D307">
            <v>8600.0300000000007</v>
          </cell>
          <cell r="E307">
            <v>8600.0400000000009</v>
          </cell>
          <cell r="F307">
            <v>8600.0500000000011</v>
          </cell>
          <cell r="G307">
            <v>8600.0600000000013</v>
          </cell>
          <cell r="H307">
            <v>8600.0700000000015</v>
          </cell>
          <cell r="I307">
            <v>8600.0800000000017</v>
          </cell>
          <cell r="J307">
            <v>8600.090000000002</v>
          </cell>
          <cell r="K307">
            <v>8600.1000000000022</v>
          </cell>
          <cell r="L307">
            <v>8600.1100000000024</v>
          </cell>
          <cell r="M307">
            <v>8600.1200000000026</v>
          </cell>
          <cell r="N307">
            <v>8600.1300000000028</v>
          </cell>
          <cell r="O307">
            <v>8600.1400000000031</v>
          </cell>
          <cell r="P307">
            <v>8600.1500000000033</v>
          </cell>
          <cell r="Q307">
            <v>8600.1600000000035</v>
          </cell>
          <cell r="R307">
            <v>8600.1700000000037</v>
          </cell>
        </row>
        <row r="308">
          <cell r="E308" t="str">
            <v>산</v>
          </cell>
          <cell r="G308" t="str">
            <v>출</v>
          </cell>
          <cell r="I308" t="str">
            <v>내</v>
          </cell>
          <cell r="K308" t="str">
            <v>역</v>
          </cell>
          <cell r="O308" t="str">
            <v>계</v>
          </cell>
          <cell r="P308" t="str">
            <v>노무비</v>
          </cell>
          <cell r="Q308" t="str">
            <v>재료비</v>
          </cell>
          <cell r="R308" t="str">
            <v>경  비</v>
          </cell>
        </row>
        <row r="310">
          <cell r="A310" t="str">
            <v>아스콘 운반(#467)/Ton</v>
          </cell>
        </row>
        <row r="312">
          <cell r="B312">
            <v>1</v>
          </cell>
          <cell r="C312" t="str">
            <v>운반(덤프트럭10.5TON)</v>
          </cell>
        </row>
        <row r="313">
          <cell r="C313" t="str">
            <v>q1 =</v>
          </cell>
          <cell r="D313">
            <v>10.5</v>
          </cell>
          <cell r="F313" t="str">
            <v>Qt =</v>
          </cell>
          <cell r="G313">
            <v>80</v>
          </cell>
          <cell r="I313" t="str">
            <v>qw =</v>
          </cell>
          <cell r="J313">
            <v>2.2999999999999998</v>
          </cell>
          <cell r="L313" t="str">
            <v>E =</v>
          </cell>
          <cell r="M313">
            <v>0.8</v>
          </cell>
        </row>
        <row r="314">
          <cell r="C314" t="str">
            <v>W =</v>
          </cell>
          <cell r="D314">
            <v>3.6749999999999998</v>
          </cell>
          <cell r="G314" t="str">
            <v>t =</v>
          </cell>
          <cell r="H314">
            <v>0.1</v>
          </cell>
        </row>
        <row r="315">
          <cell r="C315" t="str">
            <v>t1 =</v>
          </cell>
          <cell r="D315">
            <v>10.5</v>
          </cell>
          <cell r="E315" t="str">
            <v>/</v>
          </cell>
          <cell r="F315">
            <v>80</v>
          </cell>
          <cell r="G315" t="str">
            <v>*</v>
          </cell>
          <cell r="H315">
            <v>60</v>
          </cell>
          <cell r="I315" t="str">
            <v>=</v>
          </cell>
          <cell r="J315">
            <v>7.87</v>
          </cell>
        </row>
        <row r="316">
          <cell r="C316" t="str">
            <v>t2 =</v>
          </cell>
          <cell r="D316">
            <v>9</v>
          </cell>
          <cell r="E316" t="str">
            <v>/</v>
          </cell>
          <cell r="F316">
            <v>20</v>
          </cell>
          <cell r="G316" t="str">
            <v>*</v>
          </cell>
          <cell r="H316">
            <v>2</v>
          </cell>
          <cell r="I316" t="str">
            <v>*</v>
          </cell>
          <cell r="J316">
            <v>60</v>
          </cell>
          <cell r="K316" t="str">
            <v>=</v>
          </cell>
          <cell r="L316">
            <v>54</v>
          </cell>
        </row>
        <row r="317">
          <cell r="C317" t="str">
            <v>t3 =</v>
          </cell>
          <cell r="D317">
            <v>10.5</v>
          </cell>
          <cell r="E317" t="str">
            <v>*</v>
          </cell>
          <cell r="F317">
            <v>60</v>
          </cell>
          <cell r="G317" t="str">
            <v>/</v>
          </cell>
          <cell r="H317">
            <v>180</v>
          </cell>
          <cell r="I317" t="str">
            <v>*</v>
          </cell>
          <cell r="J317">
            <v>3.6749999999999998</v>
          </cell>
          <cell r="L317" t="str">
            <v>*</v>
          </cell>
          <cell r="M317">
            <v>0.1</v>
          </cell>
          <cell r="N317" t="str">
            <v>*</v>
          </cell>
        </row>
        <row r="318">
          <cell r="D318">
            <v>2.2999999999999998</v>
          </cell>
          <cell r="E318" t="str">
            <v>*</v>
          </cell>
          <cell r="F318">
            <v>0.8</v>
          </cell>
          <cell r="G318" t="str">
            <v>=</v>
          </cell>
          <cell r="H318">
            <v>5.17</v>
          </cell>
        </row>
        <row r="319">
          <cell r="C319" t="str">
            <v>t4 =</v>
          </cell>
          <cell r="D319">
            <v>5</v>
          </cell>
          <cell r="E319" t="str">
            <v>(천막덮고벗기기)</v>
          </cell>
        </row>
        <row r="320">
          <cell r="C320" t="str">
            <v>CM =</v>
          </cell>
          <cell r="D320" t="str">
            <v xml:space="preserve"> t1+ t2+ t3+ t4</v>
          </cell>
          <cell r="H320" t="str">
            <v>=</v>
          </cell>
          <cell r="I320">
            <v>72.040000000000006</v>
          </cell>
        </row>
        <row r="321">
          <cell r="C321" t="str">
            <v>Q = 60 * 10.5 *  0.90 / CM</v>
          </cell>
          <cell r="I321" t="str">
            <v>=</v>
          </cell>
          <cell r="J321">
            <v>7.87</v>
          </cell>
          <cell r="K321" t="str">
            <v>㎥/hr</v>
          </cell>
        </row>
        <row r="324">
          <cell r="C324" t="str">
            <v>노무비</v>
          </cell>
          <cell r="E324">
            <v>11262</v>
          </cell>
          <cell r="G324" t="str">
            <v>/</v>
          </cell>
          <cell r="H324" t="str">
            <v>Q</v>
          </cell>
          <cell r="I324" t="str">
            <v>=</v>
          </cell>
          <cell r="J324">
            <v>1431</v>
          </cell>
          <cell r="O324">
            <v>1431</v>
          </cell>
          <cell r="P324">
            <v>1431</v>
          </cell>
        </row>
        <row r="325">
          <cell r="C325" t="str">
            <v>재료비</v>
          </cell>
          <cell r="E325">
            <v>15932</v>
          </cell>
          <cell r="G325" t="str">
            <v>/</v>
          </cell>
          <cell r="H325" t="str">
            <v>Q</v>
          </cell>
          <cell r="I325" t="str">
            <v>=</v>
          </cell>
          <cell r="J325">
            <v>2024.3</v>
          </cell>
          <cell r="O325">
            <v>2024.3</v>
          </cell>
          <cell r="Q325">
            <v>2024.3</v>
          </cell>
        </row>
        <row r="326">
          <cell r="C326" t="str">
            <v>경  비</v>
          </cell>
          <cell r="E326">
            <v>8399</v>
          </cell>
          <cell r="G326" t="str">
            <v>/</v>
          </cell>
          <cell r="H326" t="str">
            <v>Q</v>
          </cell>
          <cell r="I326" t="str">
            <v>=</v>
          </cell>
          <cell r="J326">
            <v>1067.2</v>
          </cell>
          <cell r="O326">
            <v>1067.2</v>
          </cell>
          <cell r="R326">
            <v>1067.2</v>
          </cell>
        </row>
        <row r="327">
          <cell r="C327" t="str">
            <v>소계</v>
          </cell>
          <cell r="O327">
            <v>4522</v>
          </cell>
          <cell r="P327">
            <v>1431</v>
          </cell>
          <cell r="Q327">
            <v>2024.3</v>
          </cell>
          <cell r="R327">
            <v>1067.2</v>
          </cell>
        </row>
        <row r="329">
          <cell r="C329" t="str">
            <v>거리</v>
          </cell>
          <cell r="D329" t="str">
            <v>t2</v>
          </cell>
          <cell r="E329" t="str">
            <v>CM</v>
          </cell>
          <cell r="F329" t="str">
            <v>Q</v>
          </cell>
          <cell r="G329" t="str">
            <v>노무비</v>
          </cell>
          <cell r="H329" t="str">
            <v>재료비</v>
          </cell>
          <cell r="I329" t="str">
            <v>경비</v>
          </cell>
        </row>
        <row r="330">
          <cell r="A330">
            <v>8601</v>
          </cell>
          <cell r="B330" t="str">
            <v>L=</v>
          </cell>
          <cell r="C330">
            <v>9</v>
          </cell>
          <cell r="D330">
            <v>54</v>
          </cell>
          <cell r="E330">
            <v>72.040000000000006</v>
          </cell>
          <cell r="F330">
            <v>7.87</v>
          </cell>
          <cell r="G330">
            <v>1431</v>
          </cell>
          <cell r="H330">
            <v>2024.3</v>
          </cell>
          <cell r="I330">
            <v>1067.2</v>
          </cell>
          <cell r="O330">
            <v>4522</v>
          </cell>
          <cell r="P330">
            <v>1431</v>
          </cell>
          <cell r="Q330">
            <v>2024</v>
          </cell>
          <cell r="R330">
            <v>1067</v>
          </cell>
        </row>
        <row r="331">
          <cell r="A331">
            <v>8602</v>
          </cell>
          <cell r="B331" t="str">
            <v>L=</v>
          </cell>
          <cell r="C331">
            <v>10</v>
          </cell>
          <cell r="D331">
            <v>60</v>
          </cell>
          <cell r="E331">
            <v>78.040000000000006</v>
          </cell>
          <cell r="F331">
            <v>7.26</v>
          </cell>
          <cell r="G331">
            <v>1551.2</v>
          </cell>
          <cell r="H331">
            <v>2194.4</v>
          </cell>
          <cell r="I331">
            <v>1156.8</v>
          </cell>
          <cell r="O331">
            <v>4901</v>
          </cell>
          <cell r="P331">
            <v>1551</v>
          </cell>
          <cell r="Q331">
            <v>2194</v>
          </cell>
          <cell r="R331">
            <v>1156</v>
          </cell>
        </row>
        <row r="332">
          <cell r="A332">
            <v>8603</v>
          </cell>
          <cell r="B332" t="str">
            <v>L=</v>
          </cell>
          <cell r="C332">
            <v>11</v>
          </cell>
          <cell r="D332">
            <v>66</v>
          </cell>
          <cell r="E332">
            <v>84.04</v>
          </cell>
          <cell r="F332">
            <v>6.74</v>
          </cell>
          <cell r="G332">
            <v>1670.9</v>
          </cell>
          <cell r="H332">
            <v>2363.6999999999998</v>
          </cell>
          <cell r="I332">
            <v>1246.0999999999999</v>
          </cell>
          <cell r="O332">
            <v>5279</v>
          </cell>
          <cell r="P332">
            <v>1670</v>
          </cell>
          <cell r="Q332">
            <v>2363</v>
          </cell>
          <cell r="R332">
            <v>1246</v>
          </cell>
        </row>
        <row r="333">
          <cell r="A333">
            <v>8604</v>
          </cell>
          <cell r="B333" t="str">
            <v>L=</v>
          </cell>
          <cell r="C333">
            <v>12</v>
          </cell>
          <cell r="D333">
            <v>72</v>
          </cell>
          <cell r="E333">
            <v>90.04</v>
          </cell>
          <cell r="F333">
            <v>6.29</v>
          </cell>
          <cell r="G333">
            <v>1790.4</v>
          </cell>
          <cell r="H333">
            <v>2532.9</v>
          </cell>
          <cell r="I333">
            <v>1335.2</v>
          </cell>
          <cell r="O333">
            <v>5657</v>
          </cell>
          <cell r="P333">
            <v>1790</v>
          </cell>
          <cell r="Q333">
            <v>2532</v>
          </cell>
          <cell r="R333">
            <v>1335</v>
          </cell>
        </row>
        <row r="334">
          <cell r="A334">
            <v>8605</v>
          </cell>
          <cell r="B334" t="str">
            <v>L=</v>
          </cell>
          <cell r="C334">
            <v>13</v>
          </cell>
          <cell r="D334">
            <v>78</v>
          </cell>
          <cell r="E334">
            <v>96.04</v>
          </cell>
          <cell r="F334">
            <v>5.9</v>
          </cell>
          <cell r="G334">
            <v>1908.8</v>
          </cell>
          <cell r="H334">
            <v>2700.3</v>
          </cell>
          <cell r="I334">
            <v>1423.5</v>
          </cell>
          <cell r="O334">
            <v>6031</v>
          </cell>
          <cell r="P334">
            <v>1908</v>
          </cell>
          <cell r="Q334">
            <v>2700</v>
          </cell>
          <cell r="R334">
            <v>1423</v>
          </cell>
        </row>
        <row r="335">
          <cell r="A335">
            <v>8606</v>
          </cell>
          <cell r="B335" t="str">
            <v>L=</v>
          </cell>
          <cell r="C335">
            <v>14</v>
          </cell>
          <cell r="D335">
            <v>84</v>
          </cell>
          <cell r="E335">
            <v>102.04</v>
          </cell>
          <cell r="F335">
            <v>5.55</v>
          </cell>
          <cell r="G335">
            <v>2029.1</v>
          </cell>
          <cell r="H335">
            <v>2870.6</v>
          </cell>
          <cell r="I335">
            <v>1513.3</v>
          </cell>
          <cell r="O335">
            <v>6412</v>
          </cell>
          <cell r="P335">
            <v>2029</v>
          </cell>
          <cell r="Q335">
            <v>2870</v>
          </cell>
          <cell r="R335">
            <v>1513</v>
          </cell>
        </row>
        <row r="336">
          <cell r="A336">
            <v>8607</v>
          </cell>
          <cell r="B336" t="str">
            <v>L=</v>
          </cell>
          <cell r="C336">
            <v>15</v>
          </cell>
          <cell r="D336">
            <v>90</v>
          </cell>
          <cell r="E336">
            <v>108.04</v>
          </cell>
          <cell r="F336">
            <v>5.24</v>
          </cell>
          <cell r="G336">
            <v>2149.1999999999998</v>
          </cell>
          <cell r="H336">
            <v>3040.4</v>
          </cell>
          <cell r="I336">
            <v>1602.8</v>
          </cell>
          <cell r="O336">
            <v>6791</v>
          </cell>
          <cell r="P336">
            <v>2149</v>
          </cell>
          <cell r="Q336">
            <v>3040</v>
          </cell>
          <cell r="R336">
            <v>1602</v>
          </cell>
        </row>
        <row r="337">
          <cell r="A337">
            <v>8608</v>
          </cell>
          <cell r="B337" t="str">
            <v>L=</v>
          </cell>
          <cell r="C337">
            <v>16</v>
          </cell>
          <cell r="D337">
            <v>96</v>
          </cell>
          <cell r="E337">
            <v>114.04</v>
          </cell>
          <cell r="F337">
            <v>4.97</v>
          </cell>
          <cell r="G337">
            <v>2265.9</v>
          </cell>
          <cell r="H337">
            <v>3205.6</v>
          </cell>
          <cell r="I337">
            <v>1689.9</v>
          </cell>
          <cell r="O337">
            <v>7159</v>
          </cell>
          <cell r="P337">
            <v>2265</v>
          </cell>
          <cell r="Q337">
            <v>3205</v>
          </cell>
          <cell r="R337">
            <v>1689</v>
          </cell>
        </row>
        <row r="338">
          <cell r="A338">
            <v>8609</v>
          </cell>
          <cell r="B338" t="str">
            <v>L=</v>
          </cell>
          <cell r="C338">
            <v>17</v>
          </cell>
          <cell r="D338">
            <v>102</v>
          </cell>
          <cell r="E338">
            <v>120.04</v>
          </cell>
          <cell r="F338">
            <v>4.72</v>
          </cell>
          <cell r="G338">
            <v>2386</v>
          </cell>
          <cell r="H338">
            <v>3375.4</v>
          </cell>
          <cell r="I338">
            <v>1779.4</v>
          </cell>
          <cell r="O338">
            <v>7540</v>
          </cell>
          <cell r="P338">
            <v>2386</v>
          </cell>
          <cell r="Q338">
            <v>3375</v>
          </cell>
          <cell r="R338">
            <v>1779</v>
          </cell>
        </row>
        <row r="339">
          <cell r="A339">
            <v>8610</v>
          </cell>
          <cell r="B339" t="str">
            <v>L=</v>
          </cell>
          <cell r="C339">
            <v>18</v>
          </cell>
          <cell r="D339">
            <v>108</v>
          </cell>
          <cell r="E339">
            <v>126.04</v>
          </cell>
          <cell r="F339">
            <v>4.49</v>
          </cell>
          <cell r="G339">
            <v>2508.1999999999998</v>
          </cell>
          <cell r="H339">
            <v>3548.3</v>
          </cell>
          <cell r="I339">
            <v>1870.6</v>
          </cell>
          <cell r="O339">
            <v>7926</v>
          </cell>
          <cell r="P339">
            <v>2508</v>
          </cell>
          <cell r="Q339">
            <v>3548</v>
          </cell>
          <cell r="R339">
            <v>1870</v>
          </cell>
        </row>
        <row r="340">
          <cell r="A340">
            <v>8611</v>
          </cell>
          <cell r="B340" t="str">
            <v>L=</v>
          </cell>
          <cell r="C340">
            <v>19</v>
          </cell>
          <cell r="D340">
            <v>114</v>
          </cell>
          <cell r="E340">
            <v>132.04</v>
          </cell>
          <cell r="F340">
            <v>4.29</v>
          </cell>
          <cell r="G340">
            <v>2625.1</v>
          </cell>
          <cell r="H340">
            <v>3713.7</v>
          </cell>
          <cell r="I340">
            <v>1957.8</v>
          </cell>
          <cell r="O340">
            <v>8295</v>
          </cell>
          <cell r="P340">
            <v>2625</v>
          </cell>
          <cell r="Q340">
            <v>3713</v>
          </cell>
          <cell r="R340">
            <v>1957</v>
          </cell>
        </row>
        <row r="341">
          <cell r="A341">
            <v>8612</v>
          </cell>
          <cell r="B341" t="str">
            <v>L=</v>
          </cell>
          <cell r="C341">
            <v>20</v>
          </cell>
          <cell r="D341">
            <v>120</v>
          </cell>
          <cell r="E341">
            <v>138.04</v>
          </cell>
          <cell r="F341">
            <v>4.0999999999999996</v>
          </cell>
          <cell r="G341">
            <v>2746.8</v>
          </cell>
          <cell r="H341">
            <v>3885.8</v>
          </cell>
          <cell r="I341">
            <v>2048.5</v>
          </cell>
          <cell r="O341">
            <v>8679</v>
          </cell>
          <cell r="P341">
            <v>2746</v>
          </cell>
          <cell r="Q341">
            <v>3885</v>
          </cell>
          <cell r="R341">
            <v>2048</v>
          </cell>
        </row>
        <row r="342">
          <cell r="A342">
            <v>8700</v>
          </cell>
          <cell r="B342">
            <v>8700.01</v>
          </cell>
          <cell r="C342">
            <v>8700.02</v>
          </cell>
          <cell r="D342">
            <v>8700.0300000000007</v>
          </cell>
          <cell r="E342">
            <v>8700.0400000000009</v>
          </cell>
          <cell r="F342">
            <v>8700.0500000000011</v>
          </cell>
          <cell r="G342">
            <v>8700.0600000000013</v>
          </cell>
          <cell r="H342">
            <v>8700.0700000000015</v>
          </cell>
          <cell r="I342">
            <v>8700.0800000000017</v>
          </cell>
          <cell r="J342">
            <v>8700.090000000002</v>
          </cell>
          <cell r="K342">
            <v>8700.1000000000022</v>
          </cell>
          <cell r="L342">
            <v>8700.1100000000024</v>
          </cell>
          <cell r="M342">
            <v>8700.1200000000026</v>
          </cell>
          <cell r="N342">
            <v>8700.1300000000028</v>
          </cell>
          <cell r="O342">
            <v>8700.1400000000031</v>
          </cell>
          <cell r="P342">
            <v>8700.1500000000033</v>
          </cell>
          <cell r="Q342">
            <v>8700.1600000000035</v>
          </cell>
          <cell r="R342">
            <v>8700.1700000000037</v>
          </cell>
        </row>
        <row r="343">
          <cell r="E343" t="str">
            <v>산</v>
          </cell>
          <cell r="G343" t="str">
            <v>출</v>
          </cell>
          <cell r="I343" t="str">
            <v>내</v>
          </cell>
          <cell r="K343" t="str">
            <v>역</v>
          </cell>
          <cell r="O343" t="str">
            <v>계</v>
          </cell>
          <cell r="P343" t="str">
            <v>노무비</v>
          </cell>
          <cell r="Q343" t="str">
            <v>재료비</v>
          </cell>
          <cell r="R343" t="str">
            <v>경  비</v>
          </cell>
        </row>
        <row r="345">
          <cell r="A345" t="str">
            <v>아스콘 운반(#78)/Ton</v>
          </cell>
        </row>
        <row r="347">
          <cell r="B347">
            <v>1</v>
          </cell>
          <cell r="C347" t="str">
            <v>운반(덤프트럭</v>
          </cell>
          <cell r="F347">
            <v>10.5</v>
          </cell>
          <cell r="G347" t="str">
            <v>TON)</v>
          </cell>
        </row>
        <row r="348">
          <cell r="C348" t="str">
            <v>q1 =</v>
          </cell>
          <cell r="D348">
            <v>10.5</v>
          </cell>
          <cell r="F348" t="str">
            <v>Qt =</v>
          </cell>
          <cell r="G348">
            <v>72</v>
          </cell>
          <cell r="I348" t="str">
            <v>qw =</v>
          </cell>
          <cell r="J348">
            <v>2.3199999999999998</v>
          </cell>
          <cell r="L348" t="str">
            <v>E =</v>
          </cell>
          <cell r="M348">
            <v>0.8</v>
          </cell>
        </row>
        <row r="349">
          <cell r="C349" t="str">
            <v>W =</v>
          </cell>
          <cell r="D349">
            <v>3.5249999999999999</v>
          </cell>
          <cell r="G349" t="str">
            <v>t =</v>
          </cell>
          <cell r="H349">
            <v>0.05</v>
          </cell>
        </row>
        <row r="350">
          <cell r="C350" t="str">
            <v>t1 =</v>
          </cell>
          <cell r="D350">
            <v>10.5</v>
          </cell>
          <cell r="E350" t="str">
            <v>/</v>
          </cell>
          <cell r="F350">
            <v>72</v>
          </cell>
          <cell r="G350" t="str">
            <v>*</v>
          </cell>
          <cell r="H350">
            <v>60</v>
          </cell>
          <cell r="I350" t="str">
            <v>=</v>
          </cell>
          <cell r="J350">
            <v>8.75</v>
          </cell>
        </row>
        <row r="351">
          <cell r="C351" t="str">
            <v>t2 =</v>
          </cell>
          <cell r="D351">
            <v>9</v>
          </cell>
          <cell r="E351" t="str">
            <v>/</v>
          </cell>
          <cell r="F351">
            <v>20</v>
          </cell>
          <cell r="G351" t="str">
            <v>*</v>
          </cell>
          <cell r="H351">
            <v>2</v>
          </cell>
          <cell r="I351" t="str">
            <v>*</v>
          </cell>
          <cell r="J351">
            <v>60</v>
          </cell>
          <cell r="K351" t="str">
            <v>=</v>
          </cell>
          <cell r="L351">
            <v>54</v>
          </cell>
        </row>
        <row r="352">
          <cell r="C352" t="str">
            <v>t3 =</v>
          </cell>
          <cell r="D352">
            <v>10.5</v>
          </cell>
          <cell r="E352" t="str">
            <v>*</v>
          </cell>
          <cell r="F352">
            <v>60</v>
          </cell>
          <cell r="G352" t="str">
            <v>/</v>
          </cell>
          <cell r="H352">
            <v>180</v>
          </cell>
          <cell r="I352" t="str">
            <v>*</v>
          </cell>
          <cell r="J352">
            <v>3.5249999999999999</v>
          </cell>
          <cell r="L352" t="str">
            <v>*</v>
          </cell>
          <cell r="M352">
            <v>0.05</v>
          </cell>
          <cell r="N352" t="str">
            <v>*</v>
          </cell>
        </row>
        <row r="353">
          <cell r="D353">
            <v>2.3199999999999998</v>
          </cell>
          <cell r="E353" t="str">
            <v>*</v>
          </cell>
          <cell r="F353">
            <v>0.8</v>
          </cell>
          <cell r="G353" t="str">
            <v>=</v>
          </cell>
          <cell r="H353">
            <v>10.69</v>
          </cell>
        </row>
        <row r="354">
          <cell r="C354" t="str">
            <v>t4 =</v>
          </cell>
          <cell r="D354">
            <v>5</v>
          </cell>
          <cell r="E354" t="str">
            <v>(천막덮고벗기기)</v>
          </cell>
        </row>
        <row r="355">
          <cell r="C355" t="str">
            <v>CM =</v>
          </cell>
          <cell r="D355" t="str">
            <v xml:space="preserve"> t1+ t2+ t3+ t4</v>
          </cell>
          <cell r="H355" t="str">
            <v>=</v>
          </cell>
          <cell r="I355">
            <v>78.44</v>
          </cell>
        </row>
        <row r="356">
          <cell r="C356" t="str">
            <v>Q = 60 * 10.5 *  0.90 / CM</v>
          </cell>
          <cell r="I356" t="str">
            <v>=</v>
          </cell>
          <cell r="J356">
            <v>7.22</v>
          </cell>
          <cell r="K356" t="str">
            <v>㎥/hr</v>
          </cell>
        </row>
        <row r="359">
          <cell r="C359" t="str">
            <v>노무비</v>
          </cell>
          <cell r="E359">
            <v>11262</v>
          </cell>
          <cell r="G359" t="str">
            <v>/</v>
          </cell>
          <cell r="H359" t="str">
            <v>Q</v>
          </cell>
          <cell r="I359" t="str">
            <v>=</v>
          </cell>
          <cell r="J359">
            <v>1559.8</v>
          </cell>
          <cell r="O359">
            <v>1559.8</v>
          </cell>
          <cell r="P359">
            <v>1559.8</v>
          </cell>
        </row>
        <row r="360">
          <cell r="C360" t="str">
            <v>재료비</v>
          </cell>
          <cell r="E360">
            <v>15932</v>
          </cell>
          <cell r="G360" t="str">
            <v>/</v>
          </cell>
          <cell r="H360" t="str">
            <v>Q</v>
          </cell>
          <cell r="I360" t="str">
            <v>=</v>
          </cell>
          <cell r="J360">
            <v>2206.6</v>
          </cell>
          <cell r="O360">
            <v>2206.6</v>
          </cell>
          <cell r="Q360">
            <v>2206.6</v>
          </cell>
        </row>
        <row r="361">
          <cell r="C361" t="str">
            <v>경  비</v>
          </cell>
          <cell r="E361">
            <v>8399</v>
          </cell>
          <cell r="G361" t="str">
            <v>/</v>
          </cell>
          <cell r="H361" t="str">
            <v>Q</v>
          </cell>
          <cell r="I361" t="str">
            <v>=</v>
          </cell>
          <cell r="J361">
            <v>1163.2</v>
          </cell>
          <cell r="O361">
            <v>1163.2</v>
          </cell>
          <cell r="R361">
            <v>1163.2</v>
          </cell>
        </row>
        <row r="362">
          <cell r="C362" t="str">
            <v>소계</v>
          </cell>
          <cell r="O362">
            <v>4929.6000000000004</v>
          </cell>
          <cell r="P362">
            <v>1559.8</v>
          </cell>
          <cell r="Q362">
            <v>2206.6</v>
          </cell>
          <cell r="R362">
            <v>1163.2</v>
          </cell>
        </row>
        <row r="364">
          <cell r="C364" t="str">
            <v>거리</v>
          </cell>
          <cell r="D364" t="str">
            <v>t2</v>
          </cell>
          <cell r="E364" t="str">
            <v>CM</v>
          </cell>
          <cell r="F364" t="str">
            <v>Q</v>
          </cell>
          <cell r="G364" t="str">
            <v>노무비</v>
          </cell>
          <cell r="H364" t="str">
            <v>재료비</v>
          </cell>
          <cell r="I364" t="str">
            <v>경비</v>
          </cell>
        </row>
        <row r="365">
          <cell r="A365">
            <v>8701</v>
          </cell>
          <cell r="B365" t="str">
            <v>L=</v>
          </cell>
          <cell r="C365">
            <v>9</v>
          </cell>
          <cell r="D365">
            <v>54</v>
          </cell>
          <cell r="E365">
            <v>78.44</v>
          </cell>
          <cell r="F365">
            <v>7.22</v>
          </cell>
          <cell r="G365">
            <v>1559.8</v>
          </cell>
          <cell r="H365">
            <v>2206.6</v>
          </cell>
          <cell r="I365">
            <v>1163.2</v>
          </cell>
          <cell r="O365">
            <v>4928</v>
          </cell>
          <cell r="P365">
            <v>1559</v>
          </cell>
          <cell r="Q365">
            <v>2206</v>
          </cell>
          <cell r="R365">
            <v>1163</v>
          </cell>
        </row>
        <row r="366">
          <cell r="A366">
            <v>8702</v>
          </cell>
          <cell r="B366" t="str">
            <v>L=</v>
          </cell>
          <cell r="C366">
            <v>10</v>
          </cell>
          <cell r="D366">
            <v>60</v>
          </cell>
          <cell r="E366">
            <v>84.44</v>
          </cell>
          <cell r="F366">
            <v>6.71</v>
          </cell>
          <cell r="G366">
            <v>1678.3</v>
          </cell>
          <cell r="H366">
            <v>2374.3000000000002</v>
          </cell>
          <cell r="I366">
            <v>1251.7</v>
          </cell>
          <cell r="O366">
            <v>5303</v>
          </cell>
          <cell r="P366">
            <v>1678</v>
          </cell>
          <cell r="Q366">
            <v>2374</v>
          </cell>
          <cell r="R366">
            <v>1251</v>
          </cell>
        </row>
        <row r="367">
          <cell r="A367">
            <v>8703</v>
          </cell>
          <cell r="B367" t="str">
            <v>L=</v>
          </cell>
          <cell r="C367">
            <v>11</v>
          </cell>
          <cell r="D367">
            <v>66</v>
          </cell>
          <cell r="E367">
            <v>90.44</v>
          </cell>
          <cell r="F367">
            <v>6.26</v>
          </cell>
          <cell r="G367">
            <v>1799</v>
          </cell>
          <cell r="H367">
            <v>2545</v>
          </cell>
          <cell r="I367">
            <v>1341.6</v>
          </cell>
          <cell r="O367">
            <v>5685</v>
          </cell>
          <cell r="P367">
            <v>1799</v>
          </cell>
          <cell r="Q367">
            <v>2545</v>
          </cell>
          <cell r="R367">
            <v>1341</v>
          </cell>
        </row>
        <row r="368">
          <cell r="A368">
            <v>8704</v>
          </cell>
          <cell r="B368" t="str">
            <v>L=</v>
          </cell>
          <cell r="C368">
            <v>12</v>
          </cell>
          <cell r="D368">
            <v>72</v>
          </cell>
          <cell r="E368">
            <v>96.44</v>
          </cell>
          <cell r="F368">
            <v>5.87</v>
          </cell>
          <cell r="G368">
            <v>1918.5</v>
          </cell>
          <cell r="H368">
            <v>2714.1</v>
          </cell>
          <cell r="I368">
            <v>1430.8</v>
          </cell>
          <cell r="O368">
            <v>6062</v>
          </cell>
          <cell r="P368">
            <v>1918</v>
          </cell>
          <cell r="Q368">
            <v>2714</v>
          </cell>
          <cell r="R368">
            <v>1430</v>
          </cell>
        </row>
        <row r="369">
          <cell r="A369">
            <v>8705</v>
          </cell>
          <cell r="B369" t="str">
            <v>L=</v>
          </cell>
          <cell r="C369">
            <v>13</v>
          </cell>
          <cell r="D369">
            <v>78</v>
          </cell>
          <cell r="E369">
            <v>102.44</v>
          </cell>
          <cell r="F369">
            <v>5.53</v>
          </cell>
          <cell r="G369">
            <v>2036.5</v>
          </cell>
          <cell r="H369">
            <v>2881</v>
          </cell>
          <cell r="I369">
            <v>1518.8</v>
          </cell>
          <cell r="O369">
            <v>6435</v>
          </cell>
          <cell r="P369">
            <v>2036</v>
          </cell>
          <cell r="Q369">
            <v>2881</v>
          </cell>
          <cell r="R369">
            <v>1518</v>
          </cell>
        </row>
        <row r="370">
          <cell r="A370">
            <v>8706</v>
          </cell>
          <cell r="B370" t="str">
            <v>L=</v>
          </cell>
          <cell r="C370">
            <v>14</v>
          </cell>
          <cell r="D370">
            <v>84</v>
          </cell>
          <cell r="E370">
            <v>108.44</v>
          </cell>
          <cell r="F370">
            <v>5.22</v>
          </cell>
          <cell r="G370">
            <v>2157.4</v>
          </cell>
          <cell r="H370">
            <v>3052.1</v>
          </cell>
          <cell r="I370">
            <v>1609</v>
          </cell>
          <cell r="O370">
            <v>6818</v>
          </cell>
          <cell r="P370">
            <v>2157</v>
          </cell>
          <cell r="Q370">
            <v>3052</v>
          </cell>
          <cell r="R370">
            <v>1609</v>
          </cell>
        </row>
        <row r="371">
          <cell r="A371">
            <v>8707</v>
          </cell>
          <cell r="B371" t="str">
            <v>L=</v>
          </cell>
          <cell r="C371">
            <v>15</v>
          </cell>
          <cell r="D371">
            <v>90</v>
          </cell>
          <cell r="E371">
            <v>114.44</v>
          </cell>
          <cell r="F371">
            <v>4.95</v>
          </cell>
          <cell r="G371">
            <v>2275.1</v>
          </cell>
          <cell r="H371">
            <v>3218.5</v>
          </cell>
          <cell r="I371">
            <v>1696.7</v>
          </cell>
          <cell r="O371">
            <v>7189</v>
          </cell>
          <cell r="P371">
            <v>2275</v>
          </cell>
          <cell r="Q371">
            <v>3218</v>
          </cell>
          <cell r="R371">
            <v>1696</v>
          </cell>
        </row>
        <row r="372">
          <cell r="A372">
            <v>8708</v>
          </cell>
          <cell r="B372" t="str">
            <v>L=</v>
          </cell>
          <cell r="C372">
            <v>16</v>
          </cell>
          <cell r="D372">
            <v>96</v>
          </cell>
          <cell r="E372">
            <v>120.44</v>
          </cell>
          <cell r="F372">
            <v>4.7</v>
          </cell>
          <cell r="G372">
            <v>2396.1</v>
          </cell>
          <cell r="H372">
            <v>3389.7</v>
          </cell>
          <cell r="I372">
            <v>1787</v>
          </cell>
          <cell r="O372">
            <v>7572</v>
          </cell>
          <cell r="P372">
            <v>2396</v>
          </cell>
          <cell r="Q372">
            <v>3389</v>
          </cell>
          <cell r="R372">
            <v>1787</v>
          </cell>
        </row>
        <row r="373">
          <cell r="A373">
            <v>8709</v>
          </cell>
          <cell r="B373" t="str">
            <v>L=</v>
          </cell>
          <cell r="C373">
            <v>17</v>
          </cell>
          <cell r="D373">
            <v>102</v>
          </cell>
          <cell r="E373">
            <v>126.44</v>
          </cell>
          <cell r="F373">
            <v>4.4800000000000004</v>
          </cell>
          <cell r="G373">
            <v>2513.8000000000002</v>
          </cell>
          <cell r="H373">
            <v>3556.2</v>
          </cell>
          <cell r="I373">
            <v>1874.7</v>
          </cell>
          <cell r="O373">
            <v>7943</v>
          </cell>
          <cell r="P373">
            <v>2513</v>
          </cell>
          <cell r="Q373">
            <v>3556</v>
          </cell>
          <cell r="R373">
            <v>1874</v>
          </cell>
        </row>
        <row r="374">
          <cell r="A374">
            <v>8710</v>
          </cell>
          <cell r="B374" t="str">
            <v>L=</v>
          </cell>
          <cell r="C374">
            <v>18</v>
          </cell>
          <cell r="D374">
            <v>108</v>
          </cell>
          <cell r="E374">
            <v>132.44</v>
          </cell>
          <cell r="F374">
            <v>4.28</v>
          </cell>
          <cell r="G374">
            <v>2631.3</v>
          </cell>
          <cell r="H374">
            <v>3722.4</v>
          </cell>
          <cell r="I374">
            <v>1962.3</v>
          </cell>
          <cell r="O374">
            <v>8315</v>
          </cell>
          <cell r="P374">
            <v>2631</v>
          </cell>
          <cell r="Q374">
            <v>3722</v>
          </cell>
          <cell r="R374">
            <v>1962</v>
          </cell>
        </row>
        <row r="375">
          <cell r="A375">
            <v>8711</v>
          </cell>
          <cell r="B375" t="str">
            <v>L=</v>
          </cell>
          <cell r="C375">
            <v>19</v>
          </cell>
          <cell r="D375">
            <v>114</v>
          </cell>
          <cell r="E375">
            <v>138.44</v>
          </cell>
          <cell r="F375">
            <v>4.09</v>
          </cell>
          <cell r="G375">
            <v>2753.5</v>
          </cell>
          <cell r="H375">
            <v>3895.3</v>
          </cell>
          <cell r="I375">
            <v>2053.5</v>
          </cell>
          <cell r="O375">
            <v>8701</v>
          </cell>
          <cell r="P375">
            <v>2753</v>
          </cell>
          <cell r="Q375">
            <v>3895</v>
          </cell>
          <cell r="R375">
            <v>2053</v>
          </cell>
        </row>
        <row r="376">
          <cell r="A376">
            <v>8712</v>
          </cell>
          <cell r="B376" t="str">
            <v>L=</v>
          </cell>
          <cell r="C376">
            <v>20</v>
          </cell>
          <cell r="D376">
            <v>120</v>
          </cell>
          <cell r="E376">
            <v>144.44</v>
          </cell>
          <cell r="F376">
            <v>3.92</v>
          </cell>
          <cell r="G376">
            <v>2872.9</v>
          </cell>
          <cell r="H376">
            <v>4064.2</v>
          </cell>
          <cell r="I376">
            <v>2142.6</v>
          </cell>
          <cell r="O376">
            <v>9078</v>
          </cell>
          <cell r="P376">
            <v>2872</v>
          </cell>
          <cell r="Q376">
            <v>4064</v>
          </cell>
          <cell r="R376">
            <v>2142</v>
          </cell>
        </row>
        <row r="377">
          <cell r="A377">
            <v>8800</v>
          </cell>
          <cell r="B377">
            <v>8800.01</v>
          </cell>
          <cell r="C377">
            <v>8800.02</v>
          </cell>
          <cell r="D377">
            <v>8800.0300000000007</v>
          </cell>
          <cell r="E377">
            <v>8800.0400000000009</v>
          </cell>
          <cell r="F377">
            <v>8800.0500000000011</v>
          </cell>
          <cell r="G377">
            <v>8800.0600000000013</v>
          </cell>
          <cell r="H377">
            <v>8800.0700000000015</v>
          </cell>
          <cell r="I377">
            <v>8800.0800000000017</v>
          </cell>
          <cell r="J377">
            <v>8800.090000000002</v>
          </cell>
          <cell r="K377">
            <v>8800.1000000000022</v>
          </cell>
          <cell r="L377">
            <v>8800.1100000000024</v>
          </cell>
          <cell r="M377">
            <v>8800.1200000000026</v>
          </cell>
          <cell r="N377">
            <v>8800.1300000000028</v>
          </cell>
          <cell r="O377">
            <v>8800.1400000000031</v>
          </cell>
          <cell r="P377">
            <v>8800.1500000000033</v>
          </cell>
          <cell r="Q377">
            <v>8800.1600000000035</v>
          </cell>
          <cell r="R377">
            <v>8800.1700000000037</v>
          </cell>
        </row>
        <row r="378">
          <cell r="E378" t="str">
            <v>산</v>
          </cell>
          <cell r="G378" t="str">
            <v>출</v>
          </cell>
          <cell r="I378" t="str">
            <v>내</v>
          </cell>
          <cell r="K378" t="str">
            <v>역</v>
          </cell>
          <cell r="O378" t="str">
            <v>계</v>
          </cell>
          <cell r="P378" t="str">
            <v>노무비</v>
          </cell>
          <cell r="Q378" t="str">
            <v>재료비</v>
          </cell>
          <cell r="R378" t="str">
            <v>경  비</v>
          </cell>
        </row>
        <row r="380">
          <cell r="A380" t="str">
            <v xml:space="preserve">흄관운반 </v>
          </cell>
          <cell r="E380" t="str">
            <v>/본당</v>
          </cell>
        </row>
        <row r="381">
          <cell r="B381">
            <v>1</v>
          </cell>
          <cell r="C381" t="str">
            <v>운반비(구역화물  11Ton)</v>
          </cell>
        </row>
        <row r="382">
          <cell r="C382" t="str">
            <v>공장 : 아산시 인주면 문방리 산11번지</v>
          </cell>
          <cell r="K382" t="str">
            <v>→</v>
          </cell>
          <cell r="L382">
            <v>20</v>
          </cell>
          <cell r="M382" t="str">
            <v>Km 적용</v>
          </cell>
        </row>
        <row r="383">
          <cell r="C383" t="str">
            <v>본당중량:</v>
          </cell>
          <cell r="E383">
            <v>0.34599999999999997</v>
          </cell>
          <cell r="G383" t="str">
            <v>Ton</v>
          </cell>
        </row>
        <row r="384">
          <cell r="C384" t="str">
            <v>대당적재본수:</v>
          </cell>
          <cell r="F384">
            <v>11</v>
          </cell>
          <cell r="G384" t="str">
            <v>Ton</v>
          </cell>
          <cell r="H384" t="str">
            <v>/</v>
          </cell>
          <cell r="I384">
            <v>0.34599999999999997</v>
          </cell>
          <cell r="K384" t="str">
            <v>Ton</v>
          </cell>
          <cell r="L384" t="str">
            <v>=</v>
          </cell>
          <cell r="M384">
            <v>31</v>
          </cell>
          <cell r="N384" t="str">
            <v>본</v>
          </cell>
        </row>
        <row r="385">
          <cell r="C385">
            <v>116040</v>
          </cell>
          <cell r="E385" t="str">
            <v>/</v>
          </cell>
          <cell r="F385">
            <v>1.1000000000000001</v>
          </cell>
          <cell r="G385" t="str">
            <v>/</v>
          </cell>
          <cell r="H385">
            <v>31</v>
          </cell>
          <cell r="I385" t="str">
            <v>=</v>
          </cell>
          <cell r="J385">
            <v>3402.9</v>
          </cell>
          <cell r="O385">
            <v>3402.9</v>
          </cell>
          <cell r="R385">
            <v>3402.9</v>
          </cell>
        </row>
        <row r="386">
          <cell r="B386">
            <v>2</v>
          </cell>
          <cell r="C386" t="str">
            <v>하차비</v>
          </cell>
        </row>
        <row r="387">
          <cell r="C387">
            <v>1489</v>
          </cell>
          <cell r="E387" t="str">
            <v>/</v>
          </cell>
          <cell r="F387">
            <v>1.1000000000000001</v>
          </cell>
          <cell r="G387" t="str">
            <v>*</v>
          </cell>
          <cell r="H387">
            <v>11</v>
          </cell>
          <cell r="I387" t="str">
            <v>/</v>
          </cell>
          <cell r="J387">
            <v>31</v>
          </cell>
          <cell r="K387" t="str">
            <v>=</v>
          </cell>
          <cell r="L387">
            <v>480.3</v>
          </cell>
          <cell r="O387">
            <v>480.3</v>
          </cell>
          <cell r="R387">
            <v>480.3</v>
          </cell>
        </row>
        <row r="388">
          <cell r="C388" t="str">
            <v>계</v>
          </cell>
          <cell r="O388">
            <v>3883.2000000000003</v>
          </cell>
          <cell r="R388">
            <v>3883.2000000000003</v>
          </cell>
        </row>
        <row r="390">
          <cell r="C390" t="str">
            <v>규  격</v>
          </cell>
          <cell r="E390" t="str">
            <v>본당중량(ton)</v>
          </cell>
          <cell r="G390" t="str">
            <v>대당적재본수</v>
          </cell>
          <cell r="K390" t="str">
            <v>운반비</v>
          </cell>
          <cell r="L390" t="str">
            <v>하차비</v>
          </cell>
        </row>
        <row r="391">
          <cell r="A391">
            <v>8801</v>
          </cell>
          <cell r="C391" t="str">
            <v>D=300mm</v>
          </cell>
          <cell r="E391">
            <v>0.34599999999999997</v>
          </cell>
          <cell r="G391">
            <v>31</v>
          </cell>
          <cell r="K391">
            <v>3402</v>
          </cell>
          <cell r="L391">
            <v>480</v>
          </cell>
          <cell r="N391" t="str">
            <v>본</v>
          </cell>
          <cell r="O391">
            <v>3882</v>
          </cell>
          <cell r="R391">
            <v>3882</v>
          </cell>
        </row>
        <row r="392">
          <cell r="A392">
            <v>8802</v>
          </cell>
          <cell r="C392" t="str">
            <v>D=400mm</v>
          </cell>
          <cell r="E392">
            <v>0.55000000000000004</v>
          </cell>
          <cell r="G392">
            <v>20</v>
          </cell>
          <cell r="K392">
            <v>5274</v>
          </cell>
          <cell r="L392">
            <v>744</v>
          </cell>
          <cell r="N392" t="str">
            <v>본</v>
          </cell>
          <cell r="O392">
            <v>6018</v>
          </cell>
          <cell r="R392">
            <v>6018</v>
          </cell>
        </row>
        <row r="393">
          <cell r="A393">
            <v>8803</v>
          </cell>
          <cell r="C393" t="str">
            <v>D=450mm</v>
          </cell>
          <cell r="E393">
            <v>0.66400000000000003</v>
          </cell>
          <cell r="G393">
            <v>16</v>
          </cell>
          <cell r="K393">
            <v>6593</v>
          </cell>
          <cell r="L393">
            <v>930</v>
          </cell>
          <cell r="N393" t="str">
            <v>본</v>
          </cell>
          <cell r="O393">
            <v>7523</v>
          </cell>
          <cell r="R393">
            <v>7523</v>
          </cell>
        </row>
        <row r="394">
          <cell r="A394">
            <v>8804</v>
          </cell>
          <cell r="C394" t="str">
            <v>D=500mm</v>
          </cell>
          <cell r="E394">
            <v>0.78900000000000003</v>
          </cell>
          <cell r="G394">
            <v>13</v>
          </cell>
          <cell r="K394">
            <v>8114</v>
          </cell>
          <cell r="L394">
            <v>1145</v>
          </cell>
          <cell r="N394" t="str">
            <v>본</v>
          </cell>
          <cell r="O394">
            <v>9259</v>
          </cell>
          <cell r="R394">
            <v>9259</v>
          </cell>
        </row>
        <row r="395">
          <cell r="A395">
            <v>8805</v>
          </cell>
          <cell r="C395" t="str">
            <v>D=600mm</v>
          </cell>
          <cell r="E395">
            <v>1.01</v>
          </cell>
          <cell r="G395">
            <v>10</v>
          </cell>
          <cell r="K395">
            <v>10549</v>
          </cell>
          <cell r="L395">
            <v>1489</v>
          </cell>
          <cell r="N395" t="str">
            <v>본</v>
          </cell>
          <cell r="O395">
            <v>12038</v>
          </cell>
          <cell r="R395">
            <v>12038</v>
          </cell>
        </row>
        <row r="396">
          <cell r="A396">
            <v>8806</v>
          </cell>
          <cell r="C396" t="str">
            <v>D=700mm</v>
          </cell>
          <cell r="E396">
            <v>1.3220000000000001</v>
          </cell>
          <cell r="G396">
            <v>8</v>
          </cell>
          <cell r="K396">
            <v>13186</v>
          </cell>
          <cell r="L396">
            <v>1861</v>
          </cell>
          <cell r="N396" t="str">
            <v>본</v>
          </cell>
          <cell r="O396">
            <v>15047</v>
          </cell>
          <cell r="R396">
            <v>15047</v>
          </cell>
        </row>
        <row r="397">
          <cell r="A397">
            <v>8807</v>
          </cell>
          <cell r="C397" t="str">
            <v>D=800mm</v>
          </cell>
          <cell r="E397">
            <v>1.675</v>
          </cell>
          <cell r="G397">
            <v>6</v>
          </cell>
          <cell r="K397">
            <v>17581</v>
          </cell>
          <cell r="L397">
            <v>2481</v>
          </cell>
          <cell r="N397" t="str">
            <v>본</v>
          </cell>
          <cell r="O397">
            <v>20062</v>
          </cell>
          <cell r="R397">
            <v>20062</v>
          </cell>
        </row>
        <row r="398">
          <cell r="A398">
            <v>8808</v>
          </cell>
          <cell r="C398" t="str">
            <v>D=900mm</v>
          </cell>
          <cell r="E398">
            <v>1.9710000000000001</v>
          </cell>
          <cell r="G398">
            <v>5</v>
          </cell>
          <cell r="K398">
            <v>21098</v>
          </cell>
          <cell r="L398">
            <v>2978</v>
          </cell>
          <cell r="N398" t="str">
            <v>본</v>
          </cell>
          <cell r="O398">
            <v>24076</v>
          </cell>
          <cell r="R398">
            <v>24076</v>
          </cell>
        </row>
        <row r="399">
          <cell r="A399">
            <v>8809</v>
          </cell>
          <cell r="C399" t="str">
            <v>D=1000mm</v>
          </cell>
          <cell r="E399">
            <v>2.3490000000000002</v>
          </cell>
          <cell r="G399">
            <v>4</v>
          </cell>
          <cell r="K399">
            <v>26372</v>
          </cell>
          <cell r="L399">
            <v>3722</v>
          </cell>
          <cell r="N399" t="str">
            <v>본</v>
          </cell>
          <cell r="O399">
            <v>30094</v>
          </cell>
          <cell r="R399">
            <v>30094</v>
          </cell>
        </row>
        <row r="400">
          <cell r="A400">
            <v>8810</v>
          </cell>
          <cell r="C400" t="str">
            <v>D=1200mm</v>
          </cell>
          <cell r="E400">
            <v>3.302</v>
          </cell>
          <cell r="G400">
            <v>3</v>
          </cell>
          <cell r="K400">
            <v>35163</v>
          </cell>
          <cell r="L400">
            <v>4963</v>
          </cell>
          <cell r="N400" t="str">
            <v>본</v>
          </cell>
          <cell r="O400">
            <v>40126</v>
          </cell>
          <cell r="R400">
            <v>40126</v>
          </cell>
        </row>
        <row r="401">
          <cell r="A401">
            <v>8811</v>
          </cell>
          <cell r="C401" t="str">
            <v>D=1500mm</v>
          </cell>
          <cell r="E401">
            <v>3.2589999999999999</v>
          </cell>
          <cell r="G401">
            <v>3</v>
          </cell>
          <cell r="K401">
            <v>35163</v>
          </cell>
          <cell r="L401">
            <v>4963</v>
          </cell>
          <cell r="N401" t="str">
            <v>본</v>
          </cell>
          <cell r="O401">
            <v>40126</v>
          </cell>
          <cell r="R401">
            <v>40126</v>
          </cell>
        </row>
        <row r="402">
          <cell r="A402">
            <v>8812</v>
          </cell>
          <cell r="C402" t="str">
            <v>D=1650mm</v>
          </cell>
          <cell r="E402">
            <v>3.835</v>
          </cell>
          <cell r="G402">
            <v>2</v>
          </cell>
          <cell r="K402">
            <v>52745</v>
          </cell>
          <cell r="L402">
            <v>7445</v>
          </cell>
          <cell r="N402" t="str">
            <v>본</v>
          </cell>
          <cell r="O402">
            <v>60190</v>
          </cell>
          <cell r="R402">
            <v>60190</v>
          </cell>
        </row>
        <row r="412">
          <cell r="A412">
            <v>8900</v>
          </cell>
          <cell r="B412">
            <v>8900.01</v>
          </cell>
          <cell r="C412">
            <v>8900.02</v>
          </cell>
          <cell r="D412">
            <v>8900.0300000000007</v>
          </cell>
          <cell r="E412">
            <v>8900.0400000000009</v>
          </cell>
          <cell r="F412">
            <v>8900.0500000000011</v>
          </cell>
          <cell r="G412">
            <v>8900.0600000000013</v>
          </cell>
          <cell r="H412">
            <v>8900.0700000000015</v>
          </cell>
          <cell r="I412">
            <v>8900.0800000000017</v>
          </cell>
          <cell r="J412">
            <v>8900.090000000002</v>
          </cell>
          <cell r="K412">
            <v>8900.1000000000022</v>
          </cell>
          <cell r="L412">
            <v>8900.1100000000024</v>
          </cell>
          <cell r="M412">
            <v>8900.1200000000026</v>
          </cell>
          <cell r="N412">
            <v>8900.1300000000028</v>
          </cell>
          <cell r="O412">
            <v>8900.1400000000031</v>
          </cell>
          <cell r="P412">
            <v>8900.1500000000033</v>
          </cell>
          <cell r="Q412">
            <v>8900.1600000000035</v>
          </cell>
          <cell r="R412">
            <v>8900.1700000000037</v>
          </cell>
        </row>
        <row r="413">
          <cell r="E413" t="str">
            <v>산</v>
          </cell>
          <cell r="G413" t="str">
            <v>출</v>
          </cell>
          <cell r="I413" t="str">
            <v>내</v>
          </cell>
          <cell r="K413" t="str">
            <v>역</v>
          </cell>
          <cell r="O413" t="str">
            <v>계</v>
          </cell>
          <cell r="P413" t="str">
            <v>노무비</v>
          </cell>
          <cell r="Q413" t="str">
            <v>재료비</v>
          </cell>
          <cell r="R413" t="str">
            <v>경  비</v>
          </cell>
        </row>
        <row r="415">
          <cell r="A415" t="str">
            <v>흄관운반 D=300mm / 본당</v>
          </cell>
        </row>
        <row r="416">
          <cell r="B416">
            <v>1</v>
          </cell>
          <cell r="C416" t="str">
            <v>운반비(구역화물  11Ton)</v>
          </cell>
        </row>
        <row r="417">
          <cell r="C417" t="str">
            <v>공장 : 아산시 인주면 문방리 산11번지</v>
          </cell>
          <cell r="K417" t="str">
            <v>→</v>
          </cell>
          <cell r="L417">
            <v>30</v>
          </cell>
          <cell r="M417" t="str">
            <v>Km 적용</v>
          </cell>
        </row>
        <row r="418">
          <cell r="C418" t="str">
            <v>본당중량:</v>
          </cell>
          <cell r="E418">
            <v>0.34599999999999997</v>
          </cell>
          <cell r="G418" t="str">
            <v>Ton</v>
          </cell>
        </row>
        <row r="419">
          <cell r="C419" t="str">
            <v>대당적재본수:</v>
          </cell>
          <cell r="F419">
            <v>11</v>
          </cell>
          <cell r="G419" t="str">
            <v>Ton</v>
          </cell>
          <cell r="H419" t="str">
            <v>/</v>
          </cell>
          <cell r="I419">
            <v>0.34599999999999997</v>
          </cell>
          <cell r="K419" t="str">
            <v>Ton</v>
          </cell>
          <cell r="L419" t="str">
            <v>=</v>
          </cell>
          <cell r="M419">
            <v>31</v>
          </cell>
          <cell r="N419" t="str">
            <v>본</v>
          </cell>
        </row>
        <row r="420">
          <cell r="C420">
            <v>138770</v>
          </cell>
          <cell r="E420" t="str">
            <v>/</v>
          </cell>
          <cell r="F420">
            <v>1.1000000000000001</v>
          </cell>
          <cell r="G420" t="str">
            <v>/</v>
          </cell>
          <cell r="H420">
            <v>31</v>
          </cell>
          <cell r="I420" t="str">
            <v>=</v>
          </cell>
          <cell r="J420">
            <v>4069.5</v>
          </cell>
          <cell r="O420">
            <v>4069.5</v>
          </cell>
          <cell r="R420">
            <v>4069.5</v>
          </cell>
        </row>
        <row r="421">
          <cell r="B421">
            <v>2</v>
          </cell>
          <cell r="C421" t="str">
            <v>하차비</v>
          </cell>
        </row>
        <row r="422">
          <cell r="C422">
            <v>1489</v>
          </cell>
          <cell r="E422" t="str">
            <v>/</v>
          </cell>
          <cell r="F422">
            <v>1.1000000000000001</v>
          </cell>
          <cell r="G422" t="str">
            <v>*</v>
          </cell>
          <cell r="H422">
            <v>11</v>
          </cell>
          <cell r="I422" t="str">
            <v>/</v>
          </cell>
          <cell r="J422">
            <v>31</v>
          </cell>
          <cell r="K422" t="str">
            <v>=</v>
          </cell>
          <cell r="L422">
            <v>480.3</v>
          </cell>
          <cell r="O422">
            <v>480.3</v>
          </cell>
          <cell r="R422">
            <v>480.3</v>
          </cell>
        </row>
        <row r="423">
          <cell r="C423" t="str">
            <v>계</v>
          </cell>
          <cell r="O423">
            <v>4549.8</v>
          </cell>
          <cell r="R423">
            <v>4549.8</v>
          </cell>
        </row>
        <row r="425">
          <cell r="C425" t="str">
            <v>규  격</v>
          </cell>
          <cell r="E425" t="str">
            <v>본당중량(ton)</v>
          </cell>
          <cell r="G425" t="str">
            <v>대당적재본수</v>
          </cell>
          <cell r="K425" t="str">
            <v>운반비</v>
          </cell>
          <cell r="L425" t="str">
            <v>하차비</v>
          </cell>
        </row>
        <row r="426">
          <cell r="A426">
            <v>8901</v>
          </cell>
          <cell r="C426" t="str">
            <v>D=300mm</v>
          </cell>
          <cell r="E426">
            <v>0.34599999999999997</v>
          </cell>
          <cell r="G426">
            <v>31</v>
          </cell>
          <cell r="K426">
            <v>4069</v>
          </cell>
          <cell r="L426">
            <v>480</v>
          </cell>
          <cell r="N426" t="str">
            <v>본</v>
          </cell>
          <cell r="O426">
            <v>4549</v>
          </cell>
          <cell r="R426">
            <v>4549</v>
          </cell>
        </row>
        <row r="427">
          <cell r="A427">
            <v>8902</v>
          </cell>
          <cell r="C427" t="str">
            <v>D=400mm</v>
          </cell>
          <cell r="E427">
            <v>0.55000000000000004</v>
          </cell>
          <cell r="G427">
            <v>20</v>
          </cell>
          <cell r="K427">
            <v>6307</v>
          </cell>
          <cell r="L427">
            <v>744</v>
          </cell>
          <cell r="N427" t="str">
            <v>본</v>
          </cell>
          <cell r="O427">
            <v>7051</v>
          </cell>
          <cell r="R427">
            <v>7051</v>
          </cell>
        </row>
        <row r="428">
          <cell r="A428">
            <v>8903</v>
          </cell>
          <cell r="C428" t="str">
            <v>D=450mm</v>
          </cell>
          <cell r="E428">
            <v>0.66400000000000003</v>
          </cell>
          <cell r="G428">
            <v>16</v>
          </cell>
          <cell r="K428">
            <v>7884</v>
          </cell>
          <cell r="L428">
            <v>930</v>
          </cell>
          <cell r="N428" t="str">
            <v>본</v>
          </cell>
          <cell r="O428">
            <v>8814</v>
          </cell>
          <cell r="R428">
            <v>8814</v>
          </cell>
        </row>
        <row r="429">
          <cell r="A429">
            <v>8904</v>
          </cell>
          <cell r="C429" t="str">
            <v>D=500mm</v>
          </cell>
          <cell r="E429">
            <v>0.78900000000000003</v>
          </cell>
          <cell r="G429">
            <v>13</v>
          </cell>
          <cell r="K429">
            <v>9704</v>
          </cell>
          <cell r="L429">
            <v>1145</v>
          </cell>
          <cell r="N429" t="str">
            <v>본</v>
          </cell>
          <cell r="O429">
            <v>10849</v>
          </cell>
          <cell r="R429">
            <v>10849</v>
          </cell>
        </row>
        <row r="430">
          <cell r="A430">
            <v>8905</v>
          </cell>
          <cell r="C430" t="str">
            <v>D=600mm</v>
          </cell>
          <cell r="E430">
            <v>1.01</v>
          </cell>
          <cell r="G430">
            <v>10</v>
          </cell>
          <cell r="K430">
            <v>12615</v>
          </cell>
          <cell r="L430">
            <v>1489</v>
          </cell>
          <cell r="N430" t="str">
            <v>본</v>
          </cell>
          <cell r="O430">
            <v>14104</v>
          </cell>
          <cell r="R430">
            <v>14104</v>
          </cell>
        </row>
        <row r="431">
          <cell r="A431">
            <v>8906</v>
          </cell>
          <cell r="C431" t="str">
            <v>D=700mm</v>
          </cell>
          <cell r="E431">
            <v>1.3220000000000001</v>
          </cell>
          <cell r="G431">
            <v>8</v>
          </cell>
          <cell r="K431">
            <v>15769</v>
          </cell>
          <cell r="L431">
            <v>1861</v>
          </cell>
          <cell r="N431" t="str">
            <v>본</v>
          </cell>
          <cell r="O431">
            <v>17630</v>
          </cell>
          <cell r="R431">
            <v>17630</v>
          </cell>
        </row>
        <row r="432">
          <cell r="A432">
            <v>8907</v>
          </cell>
          <cell r="C432" t="str">
            <v>D=800mm</v>
          </cell>
          <cell r="E432">
            <v>1.675</v>
          </cell>
          <cell r="G432">
            <v>6</v>
          </cell>
          <cell r="K432">
            <v>21025</v>
          </cell>
          <cell r="L432">
            <v>2481</v>
          </cell>
          <cell r="N432" t="str">
            <v>본</v>
          </cell>
          <cell r="O432">
            <v>23506</v>
          </cell>
          <cell r="R432">
            <v>23506</v>
          </cell>
        </row>
        <row r="433">
          <cell r="A433">
            <v>8908</v>
          </cell>
          <cell r="C433" t="str">
            <v>D=900mm</v>
          </cell>
          <cell r="E433">
            <v>1.9710000000000001</v>
          </cell>
          <cell r="G433">
            <v>5</v>
          </cell>
          <cell r="K433">
            <v>25230</v>
          </cell>
          <cell r="L433">
            <v>2978</v>
          </cell>
          <cell r="N433" t="str">
            <v>본</v>
          </cell>
          <cell r="O433">
            <v>28208</v>
          </cell>
          <cell r="R433">
            <v>28208</v>
          </cell>
        </row>
        <row r="434">
          <cell r="A434">
            <v>8909</v>
          </cell>
          <cell r="C434" t="str">
            <v>D=1000mm</v>
          </cell>
          <cell r="E434">
            <v>2.3490000000000002</v>
          </cell>
          <cell r="G434">
            <v>4</v>
          </cell>
          <cell r="K434">
            <v>31538</v>
          </cell>
          <cell r="L434">
            <v>3722</v>
          </cell>
          <cell r="N434" t="str">
            <v>본</v>
          </cell>
          <cell r="O434">
            <v>35260</v>
          </cell>
          <cell r="R434">
            <v>35260</v>
          </cell>
        </row>
        <row r="435">
          <cell r="A435">
            <v>8910</v>
          </cell>
          <cell r="C435" t="str">
            <v>D=1200mm</v>
          </cell>
          <cell r="E435">
            <v>3.302</v>
          </cell>
          <cell r="G435">
            <v>3</v>
          </cell>
          <cell r="K435">
            <v>42051</v>
          </cell>
          <cell r="L435">
            <v>4963</v>
          </cell>
          <cell r="N435" t="str">
            <v>본</v>
          </cell>
          <cell r="O435">
            <v>47014</v>
          </cell>
          <cell r="R435">
            <v>47014</v>
          </cell>
        </row>
        <row r="436">
          <cell r="A436">
            <v>8911</v>
          </cell>
          <cell r="C436" t="str">
            <v>D=1500mm</v>
          </cell>
          <cell r="E436">
            <v>3.2589999999999999</v>
          </cell>
          <cell r="G436">
            <v>3</v>
          </cell>
          <cell r="K436">
            <v>42051</v>
          </cell>
          <cell r="L436">
            <v>4963</v>
          </cell>
          <cell r="N436" t="str">
            <v>본</v>
          </cell>
          <cell r="O436">
            <v>47014</v>
          </cell>
          <cell r="R436">
            <v>47014</v>
          </cell>
        </row>
        <row r="437">
          <cell r="A437">
            <v>8912</v>
          </cell>
          <cell r="C437" t="str">
            <v>D=1650mm</v>
          </cell>
          <cell r="E437">
            <v>3.835</v>
          </cell>
          <cell r="G437">
            <v>2</v>
          </cell>
          <cell r="K437">
            <v>63077</v>
          </cell>
          <cell r="L437">
            <v>7445</v>
          </cell>
          <cell r="N437" t="str">
            <v>본</v>
          </cell>
          <cell r="O437">
            <v>70522</v>
          </cell>
          <cell r="R437">
            <v>70522</v>
          </cell>
        </row>
        <row r="447">
          <cell r="A447">
            <v>9000</v>
          </cell>
          <cell r="B447">
            <v>9000.01</v>
          </cell>
          <cell r="C447">
            <v>9000.02</v>
          </cell>
          <cell r="D447">
            <v>9000.0300000000007</v>
          </cell>
          <cell r="E447">
            <v>9000.0400000000009</v>
          </cell>
          <cell r="F447">
            <v>9000.0500000000011</v>
          </cell>
          <cell r="G447">
            <v>9000.0600000000013</v>
          </cell>
          <cell r="H447">
            <v>9000.0700000000015</v>
          </cell>
          <cell r="I447">
            <v>9000.0800000000017</v>
          </cell>
          <cell r="J447">
            <v>9000.090000000002</v>
          </cell>
          <cell r="K447">
            <v>9000.1000000000022</v>
          </cell>
          <cell r="L447">
            <v>9000.1100000000024</v>
          </cell>
          <cell r="M447">
            <v>9000.1200000000026</v>
          </cell>
          <cell r="N447">
            <v>9000.1300000000028</v>
          </cell>
          <cell r="O447">
            <v>9000.1400000000031</v>
          </cell>
          <cell r="P447">
            <v>9000.1500000000033</v>
          </cell>
          <cell r="Q447">
            <v>9000.1600000000035</v>
          </cell>
          <cell r="R447">
            <v>9000.1700000000037</v>
          </cell>
        </row>
        <row r="448">
          <cell r="E448" t="str">
            <v>산</v>
          </cell>
          <cell r="G448" t="str">
            <v>출</v>
          </cell>
          <cell r="I448" t="str">
            <v>내</v>
          </cell>
          <cell r="K448" t="str">
            <v>역</v>
          </cell>
          <cell r="O448" t="str">
            <v>계</v>
          </cell>
          <cell r="P448" t="str">
            <v>노무비</v>
          </cell>
          <cell r="Q448" t="str">
            <v>재료비</v>
          </cell>
          <cell r="R448" t="str">
            <v>경  비</v>
          </cell>
        </row>
        <row r="450">
          <cell r="A450" t="str">
            <v xml:space="preserve">P. C관 운반 </v>
          </cell>
        </row>
        <row r="451">
          <cell r="B451">
            <v>1</v>
          </cell>
          <cell r="C451" t="str">
            <v>운반비(구역화물  12Ton)</v>
          </cell>
        </row>
        <row r="452">
          <cell r="C452" t="str">
            <v>공장 : 이천시 부발면 신원리 624-2번지</v>
          </cell>
          <cell r="K452" t="str">
            <v>→</v>
          </cell>
          <cell r="L452">
            <v>100</v>
          </cell>
          <cell r="M452" t="str">
            <v>Km 적용</v>
          </cell>
        </row>
        <row r="453">
          <cell r="C453" t="str">
            <v>본당중량:</v>
          </cell>
          <cell r="E453">
            <v>1.24</v>
          </cell>
          <cell r="G453" t="str">
            <v>Ton</v>
          </cell>
        </row>
        <row r="454">
          <cell r="C454" t="str">
            <v>대당적재본수:</v>
          </cell>
          <cell r="F454">
            <v>12</v>
          </cell>
          <cell r="G454" t="str">
            <v>Ton</v>
          </cell>
          <cell r="H454" t="str">
            <v>/</v>
          </cell>
          <cell r="I454">
            <v>1.24</v>
          </cell>
          <cell r="K454" t="str">
            <v>Ton</v>
          </cell>
          <cell r="L454" t="str">
            <v>=</v>
          </cell>
          <cell r="M454">
            <v>9</v>
          </cell>
          <cell r="N454" t="str">
            <v>본</v>
          </cell>
        </row>
        <row r="455">
          <cell r="C455">
            <v>243250</v>
          </cell>
          <cell r="E455" t="str">
            <v>/</v>
          </cell>
          <cell r="F455">
            <v>1.1000000000000001</v>
          </cell>
          <cell r="G455" t="str">
            <v>/</v>
          </cell>
          <cell r="H455">
            <v>9</v>
          </cell>
          <cell r="I455" t="str">
            <v>=</v>
          </cell>
          <cell r="J455">
            <v>24570</v>
          </cell>
          <cell r="O455">
            <v>24570</v>
          </cell>
          <cell r="R455">
            <v>24570</v>
          </cell>
        </row>
        <row r="456">
          <cell r="B456">
            <v>2</v>
          </cell>
          <cell r="C456" t="str">
            <v>하차비</v>
          </cell>
        </row>
        <row r="457">
          <cell r="C457">
            <v>1489</v>
          </cell>
          <cell r="E457" t="str">
            <v>/</v>
          </cell>
          <cell r="F457">
            <v>1.1000000000000001</v>
          </cell>
          <cell r="G457" t="str">
            <v>*</v>
          </cell>
          <cell r="H457">
            <v>12</v>
          </cell>
          <cell r="I457" t="str">
            <v>/</v>
          </cell>
          <cell r="J457">
            <v>9</v>
          </cell>
          <cell r="K457" t="str">
            <v>=</v>
          </cell>
          <cell r="L457">
            <v>1804</v>
          </cell>
          <cell r="O457">
            <v>1804</v>
          </cell>
          <cell r="R457">
            <v>1804</v>
          </cell>
        </row>
        <row r="458">
          <cell r="C458" t="str">
            <v>계</v>
          </cell>
          <cell r="O458">
            <v>26374</v>
          </cell>
          <cell r="R458">
            <v>26374</v>
          </cell>
        </row>
        <row r="460">
          <cell r="C460" t="str">
            <v>규  격</v>
          </cell>
          <cell r="E460" t="str">
            <v>본당중량(ton)</v>
          </cell>
          <cell r="G460" t="str">
            <v>대당적재본수</v>
          </cell>
          <cell r="K460" t="str">
            <v>운반비</v>
          </cell>
          <cell r="L460" t="str">
            <v>하차비</v>
          </cell>
        </row>
        <row r="461">
          <cell r="A461">
            <v>9001</v>
          </cell>
          <cell r="C461" t="str">
            <v>Φ500mm</v>
          </cell>
          <cell r="E461">
            <v>1.26</v>
          </cell>
          <cell r="G461">
            <v>9</v>
          </cell>
          <cell r="K461">
            <v>24570</v>
          </cell>
          <cell r="L461">
            <v>1804</v>
          </cell>
          <cell r="N461" t="str">
            <v>본</v>
          </cell>
          <cell r="O461">
            <v>26374</v>
          </cell>
          <cell r="R461">
            <v>26374</v>
          </cell>
        </row>
        <row r="462">
          <cell r="A462">
            <v>9002</v>
          </cell>
          <cell r="C462" t="str">
            <v>Φ600mm</v>
          </cell>
          <cell r="E462">
            <v>1.57</v>
          </cell>
          <cell r="G462">
            <v>7</v>
          </cell>
          <cell r="K462">
            <v>31590</v>
          </cell>
          <cell r="L462">
            <v>2320</v>
          </cell>
          <cell r="N462" t="str">
            <v>본</v>
          </cell>
          <cell r="O462">
            <v>33910</v>
          </cell>
          <cell r="R462">
            <v>33910</v>
          </cell>
        </row>
        <row r="463">
          <cell r="A463">
            <v>9003</v>
          </cell>
          <cell r="C463" t="str">
            <v>Φ700mm</v>
          </cell>
          <cell r="E463">
            <v>1.84</v>
          </cell>
          <cell r="G463">
            <v>6</v>
          </cell>
          <cell r="K463">
            <v>36856</v>
          </cell>
          <cell r="L463">
            <v>2707</v>
          </cell>
          <cell r="N463" t="str">
            <v>본</v>
          </cell>
          <cell r="O463">
            <v>39563</v>
          </cell>
          <cell r="R463">
            <v>39563</v>
          </cell>
        </row>
        <row r="464">
          <cell r="A464">
            <v>9004</v>
          </cell>
          <cell r="C464" t="str">
            <v>Φ800mm</v>
          </cell>
          <cell r="E464">
            <v>2.25</v>
          </cell>
          <cell r="G464">
            <v>5</v>
          </cell>
          <cell r="K464">
            <v>44227</v>
          </cell>
          <cell r="L464">
            <v>3248</v>
          </cell>
          <cell r="N464" t="str">
            <v>본</v>
          </cell>
          <cell r="O464">
            <v>47475</v>
          </cell>
          <cell r="R464">
            <v>47475</v>
          </cell>
        </row>
        <row r="465">
          <cell r="A465">
            <v>9005</v>
          </cell>
          <cell r="C465" t="str">
            <v>Φ900mm</v>
          </cell>
          <cell r="E465">
            <v>2.91</v>
          </cell>
          <cell r="G465">
            <v>4</v>
          </cell>
          <cell r="K465">
            <v>55284</v>
          </cell>
          <cell r="L465">
            <v>4060</v>
          </cell>
          <cell r="N465" t="str">
            <v>본</v>
          </cell>
          <cell r="O465">
            <v>59344</v>
          </cell>
          <cell r="R465">
            <v>59344</v>
          </cell>
        </row>
        <row r="466">
          <cell r="A466">
            <v>9006</v>
          </cell>
          <cell r="C466" t="str">
            <v>Φ1000mm</v>
          </cell>
          <cell r="E466">
            <v>3.18</v>
          </cell>
          <cell r="G466">
            <v>3</v>
          </cell>
          <cell r="K466">
            <v>73712</v>
          </cell>
          <cell r="L466">
            <v>5414</v>
          </cell>
          <cell r="N466" t="str">
            <v>본</v>
          </cell>
          <cell r="O466">
            <v>79126</v>
          </cell>
          <cell r="R466">
            <v>79126</v>
          </cell>
        </row>
        <row r="467">
          <cell r="A467">
            <v>9007</v>
          </cell>
          <cell r="C467" t="str">
            <v>Φ1100mm</v>
          </cell>
          <cell r="E467">
            <v>3.71</v>
          </cell>
          <cell r="G467">
            <v>3</v>
          </cell>
          <cell r="K467">
            <v>73712</v>
          </cell>
          <cell r="L467">
            <v>5414</v>
          </cell>
          <cell r="N467" t="str">
            <v>본</v>
          </cell>
          <cell r="O467">
            <v>79126</v>
          </cell>
          <cell r="R467">
            <v>79126</v>
          </cell>
        </row>
        <row r="468">
          <cell r="A468">
            <v>9008</v>
          </cell>
          <cell r="C468" t="str">
            <v>Φ1200mm</v>
          </cell>
          <cell r="E468">
            <v>4.4400000000000004</v>
          </cell>
          <cell r="G468">
            <v>2</v>
          </cell>
          <cell r="K468">
            <v>110568</v>
          </cell>
          <cell r="L468">
            <v>8121</v>
          </cell>
          <cell r="N468" t="str">
            <v>본</v>
          </cell>
          <cell r="O468">
            <v>118689</v>
          </cell>
          <cell r="R468">
            <v>118689</v>
          </cell>
        </row>
        <row r="469">
          <cell r="A469">
            <v>9009</v>
          </cell>
          <cell r="C469" t="str">
            <v>Φ1350mm</v>
          </cell>
          <cell r="E469">
            <v>5.27</v>
          </cell>
          <cell r="G469">
            <v>2</v>
          </cell>
          <cell r="K469">
            <v>110568</v>
          </cell>
          <cell r="L469">
            <v>8121</v>
          </cell>
          <cell r="N469" t="str">
            <v>본</v>
          </cell>
          <cell r="O469">
            <v>118689</v>
          </cell>
          <cell r="R469">
            <v>118689</v>
          </cell>
        </row>
        <row r="470">
          <cell r="A470">
            <v>9010</v>
          </cell>
          <cell r="C470" t="str">
            <v>Φ1500mm</v>
          </cell>
          <cell r="E470">
            <v>6.7</v>
          </cell>
          <cell r="G470">
            <v>1</v>
          </cell>
          <cell r="K470">
            <v>221136</v>
          </cell>
          <cell r="L470">
            <v>16243</v>
          </cell>
          <cell r="N470" t="str">
            <v>본</v>
          </cell>
          <cell r="O470">
            <v>237379</v>
          </cell>
          <cell r="R470">
            <v>237379</v>
          </cell>
        </row>
        <row r="471">
          <cell r="A471">
            <v>9011</v>
          </cell>
          <cell r="C471" t="str">
            <v>Φ1650mm</v>
          </cell>
          <cell r="E471">
            <v>7.72</v>
          </cell>
          <cell r="G471">
            <v>1</v>
          </cell>
          <cell r="K471">
            <v>221136</v>
          </cell>
          <cell r="L471">
            <v>16243</v>
          </cell>
          <cell r="N471" t="str">
            <v>본</v>
          </cell>
          <cell r="O471">
            <v>237379</v>
          </cell>
          <cell r="R471">
            <v>237379</v>
          </cell>
        </row>
        <row r="472">
          <cell r="A472">
            <v>9012</v>
          </cell>
          <cell r="C472" t="str">
            <v>Φ1800mm</v>
          </cell>
          <cell r="E472">
            <v>8.9499999999999993</v>
          </cell>
          <cell r="G472">
            <v>1</v>
          </cell>
          <cell r="K472">
            <v>221136</v>
          </cell>
          <cell r="L472">
            <v>16243</v>
          </cell>
          <cell r="N472" t="str">
            <v>본</v>
          </cell>
          <cell r="O472">
            <v>237379</v>
          </cell>
          <cell r="R472">
            <v>237379</v>
          </cell>
        </row>
        <row r="473">
          <cell r="A473">
            <v>9013</v>
          </cell>
          <cell r="C473" t="str">
            <v>Φ2000mm</v>
          </cell>
          <cell r="E473">
            <v>10.93</v>
          </cell>
          <cell r="G473">
            <v>1</v>
          </cell>
          <cell r="K473">
            <v>221136</v>
          </cell>
          <cell r="L473">
            <v>16243</v>
          </cell>
          <cell r="N473" t="str">
            <v>본</v>
          </cell>
          <cell r="O473">
            <v>237379</v>
          </cell>
          <cell r="R473">
            <v>237379</v>
          </cell>
        </row>
        <row r="474">
          <cell r="A474">
            <v>9014</v>
          </cell>
          <cell r="C474" t="str">
            <v>Φ2200mm</v>
          </cell>
          <cell r="E474">
            <v>11.69</v>
          </cell>
          <cell r="G474">
            <v>1</v>
          </cell>
          <cell r="K474">
            <v>221136</v>
          </cell>
          <cell r="L474">
            <v>16243</v>
          </cell>
          <cell r="N474" t="str">
            <v>본</v>
          </cell>
          <cell r="O474">
            <v>237379</v>
          </cell>
          <cell r="R474">
            <v>237379</v>
          </cell>
        </row>
        <row r="482">
          <cell r="A482">
            <v>9200</v>
          </cell>
          <cell r="B482">
            <v>9200.01</v>
          </cell>
          <cell r="C482">
            <v>9200.02</v>
          </cell>
          <cell r="D482">
            <v>9200.0300000000007</v>
          </cell>
          <cell r="E482">
            <v>9200.0400000000009</v>
          </cell>
          <cell r="F482">
            <v>9200.0500000000011</v>
          </cell>
          <cell r="G482">
            <v>9200.0600000000013</v>
          </cell>
          <cell r="H482">
            <v>9200.0700000000015</v>
          </cell>
          <cell r="I482">
            <v>9200.0800000000017</v>
          </cell>
          <cell r="J482">
            <v>9200.090000000002</v>
          </cell>
          <cell r="K482">
            <v>9200.1000000000022</v>
          </cell>
          <cell r="L482">
            <v>9200.1100000000024</v>
          </cell>
          <cell r="M482">
            <v>9200.1200000000026</v>
          </cell>
          <cell r="N482">
            <v>9200.1300000000028</v>
          </cell>
          <cell r="O482">
            <v>9200.1400000000031</v>
          </cell>
          <cell r="P482">
            <v>9200.1500000000033</v>
          </cell>
          <cell r="Q482">
            <v>9200.1600000000035</v>
          </cell>
          <cell r="R482">
            <v>9200.1700000000037</v>
          </cell>
        </row>
        <row r="483">
          <cell r="E483" t="str">
            <v>산</v>
          </cell>
          <cell r="G483" t="str">
            <v>출</v>
          </cell>
          <cell r="I483" t="str">
            <v>내</v>
          </cell>
          <cell r="K483" t="str">
            <v>역</v>
          </cell>
          <cell r="O483" t="str">
            <v>계</v>
          </cell>
          <cell r="P483" t="str">
            <v>노무비</v>
          </cell>
          <cell r="Q483" t="str">
            <v>재료비</v>
          </cell>
          <cell r="R483" t="str">
            <v>경  비</v>
          </cell>
        </row>
        <row r="485">
          <cell r="A485" t="str">
            <v>깬돌운반(뒷길이60cm) 재해재난 / ㎡</v>
          </cell>
        </row>
        <row r="486">
          <cell r="B486" t="str">
            <v xml:space="preserve">단위보정 R = 540 / 2000 = </v>
          </cell>
          <cell r="H486">
            <v>0.27</v>
          </cell>
        </row>
        <row r="488">
          <cell r="B488">
            <v>1</v>
          </cell>
          <cell r="C488" t="str">
            <v>깬돌구입(1㎥당 10.4개 ,1㎡ 6개소요)</v>
          </cell>
        </row>
        <row r="489">
          <cell r="C489">
            <v>1</v>
          </cell>
          <cell r="D489" t="str">
            <v>㎥</v>
          </cell>
          <cell r="E489" t="str">
            <v>*</v>
          </cell>
          <cell r="F489">
            <v>10000</v>
          </cell>
          <cell r="H489" t="str">
            <v xml:space="preserve">/ </v>
          </cell>
          <cell r="I489">
            <v>10.4</v>
          </cell>
          <cell r="J489" t="str">
            <v>*</v>
          </cell>
          <cell r="K489">
            <v>6</v>
          </cell>
          <cell r="L489" t="str">
            <v>=</v>
          </cell>
          <cell r="M489">
            <v>5769.2</v>
          </cell>
          <cell r="Q489" t="str">
            <v>별  산</v>
          </cell>
        </row>
        <row r="491">
          <cell r="B491">
            <v>2</v>
          </cell>
          <cell r="C491" t="str">
            <v>적사</v>
          </cell>
        </row>
        <row r="492">
          <cell r="C492" t="str">
            <v>인부</v>
          </cell>
          <cell r="D492">
            <v>5</v>
          </cell>
          <cell r="E492" t="str">
            <v>인</v>
          </cell>
          <cell r="F492" t="str">
            <v>*</v>
          </cell>
          <cell r="G492">
            <v>37480</v>
          </cell>
          <cell r="I492" t="str">
            <v>*</v>
          </cell>
          <cell r="J492">
            <v>12</v>
          </cell>
          <cell r="K492" t="str">
            <v xml:space="preserve">/ </v>
          </cell>
          <cell r="L492">
            <v>450</v>
          </cell>
          <cell r="N492" t="str">
            <v>*</v>
          </cell>
        </row>
        <row r="493">
          <cell r="C493" t="str">
            <v>R</v>
          </cell>
          <cell r="D493" t="str">
            <v>=</v>
          </cell>
          <cell r="E493">
            <v>1349.2</v>
          </cell>
          <cell r="O493">
            <v>1349.2</v>
          </cell>
          <cell r="P493">
            <v>1349.2</v>
          </cell>
        </row>
        <row r="495">
          <cell r="B495">
            <v>3</v>
          </cell>
          <cell r="C495" t="str">
            <v>운반(10.5t  D/T)</v>
          </cell>
        </row>
        <row r="496">
          <cell r="C496" t="str">
            <v>q =</v>
          </cell>
          <cell r="D496" t="str">
            <v>10.5</v>
          </cell>
          <cell r="E496" t="str">
            <v>/</v>
          </cell>
          <cell r="F496">
            <v>2</v>
          </cell>
          <cell r="G496" t="str">
            <v>=</v>
          </cell>
          <cell r="H496">
            <v>5.25</v>
          </cell>
          <cell r="K496" t="str">
            <v>E =</v>
          </cell>
          <cell r="L496">
            <v>0.9</v>
          </cell>
          <cell r="M496" t="str">
            <v>F=</v>
          </cell>
          <cell r="N496">
            <v>1</v>
          </cell>
        </row>
        <row r="497">
          <cell r="C497" t="str">
            <v>t1 =</v>
          </cell>
          <cell r="D497">
            <v>5.25</v>
          </cell>
          <cell r="F497" t="str">
            <v>*</v>
          </cell>
          <cell r="G497">
            <v>12</v>
          </cell>
          <cell r="H497" t="str">
            <v>=</v>
          </cell>
          <cell r="I497">
            <v>63</v>
          </cell>
        </row>
        <row r="498">
          <cell r="C498" t="str">
            <v>t2=(</v>
          </cell>
          <cell r="D498">
            <v>8</v>
          </cell>
          <cell r="E498" t="str">
            <v>/</v>
          </cell>
          <cell r="F498">
            <v>35</v>
          </cell>
          <cell r="G498" t="str">
            <v>+</v>
          </cell>
          <cell r="H498">
            <v>1</v>
          </cell>
          <cell r="I498" t="str">
            <v>/</v>
          </cell>
          <cell r="J498">
            <v>10</v>
          </cell>
          <cell r="K498" t="str">
            <v xml:space="preserve"> ) </v>
          </cell>
          <cell r="L498">
            <v>2</v>
          </cell>
          <cell r="M498" t="str">
            <v>*</v>
          </cell>
          <cell r="N498">
            <v>60</v>
          </cell>
        </row>
        <row r="499">
          <cell r="C499" t="str">
            <v>=</v>
          </cell>
          <cell r="D499">
            <v>39.42</v>
          </cell>
        </row>
        <row r="500">
          <cell r="C500" t="str">
            <v>t3 =</v>
          </cell>
          <cell r="D500">
            <v>0.8</v>
          </cell>
          <cell r="F500" t="str">
            <v>t4 =</v>
          </cell>
          <cell r="G500">
            <v>0.42</v>
          </cell>
        </row>
        <row r="501">
          <cell r="C501" t="str">
            <v>CM =</v>
          </cell>
          <cell r="D501" t="str">
            <v xml:space="preserve"> t1+ t2+ t3+ t4</v>
          </cell>
          <cell r="H501" t="str">
            <v>=</v>
          </cell>
          <cell r="I501">
            <v>103.64</v>
          </cell>
        </row>
        <row r="502">
          <cell r="C502" t="str">
            <v>Q = 60 * q *  F * E / CM</v>
          </cell>
        </row>
        <row r="503">
          <cell r="C503" t="str">
            <v>=</v>
          </cell>
          <cell r="D503">
            <v>2.73</v>
          </cell>
          <cell r="F503" t="str">
            <v>㎥/hr</v>
          </cell>
        </row>
        <row r="504">
          <cell r="C504" t="str">
            <v>TO =</v>
          </cell>
          <cell r="D504" t="str">
            <v>CM - t1 =</v>
          </cell>
          <cell r="F504">
            <v>40.64</v>
          </cell>
        </row>
        <row r="506">
          <cell r="C506" t="str">
            <v>노무비</v>
          </cell>
          <cell r="E506">
            <v>11262</v>
          </cell>
          <cell r="G506" t="str">
            <v>/</v>
          </cell>
          <cell r="H506" t="str">
            <v>Q  *  R  =</v>
          </cell>
          <cell r="K506">
            <v>1113.8</v>
          </cell>
          <cell r="O506">
            <v>1113.8</v>
          </cell>
          <cell r="P506">
            <v>1113.8</v>
          </cell>
        </row>
        <row r="507">
          <cell r="C507" t="str">
            <v>재료비</v>
          </cell>
          <cell r="E507">
            <v>15932</v>
          </cell>
          <cell r="G507" t="str">
            <v>/</v>
          </cell>
          <cell r="H507" t="str">
            <v>Q * TO / CM * R =</v>
          </cell>
          <cell r="L507">
            <v>617.79999999999995</v>
          </cell>
          <cell r="O507">
            <v>617.79999999999995</v>
          </cell>
          <cell r="Q507">
            <v>617.79999999999995</v>
          </cell>
        </row>
        <row r="508">
          <cell r="C508" t="str">
            <v>경  비</v>
          </cell>
          <cell r="E508">
            <v>8399</v>
          </cell>
          <cell r="G508" t="str">
            <v>/</v>
          </cell>
          <cell r="H508" t="str">
            <v>Q  *  R  =</v>
          </cell>
          <cell r="K508">
            <v>830.6</v>
          </cell>
          <cell r="O508">
            <v>830.6</v>
          </cell>
          <cell r="R508">
            <v>830.6</v>
          </cell>
        </row>
        <row r="509">
          <cell r="C509" t="str">
            <v>소계</v>
          </cell>
          <cell r="O509">
            <v>2562.1999999999998</v>
          </cell>
          <cell r="P509">
            <v>1113.8</v>
          </cell>
          <cell r="Q509">
            <v>617.79999999999995</v>
          </cell>
          <cell r="R509">
            <v>830.6</v>
          </cell>
        </row>
        <row r="511">
          <cell r="O511">
            <v>3910</v>
          </cell>
          <cell r="P511">
            <v>2463</v>
          </cell>
          <cell r="Q511">
            <v>617</v>
          </cell>
          <cell r="R511">
            <v>830</v>
          </cell>
        </row>
        <row r="512">
          <cell r="C512" t="str">
            <v>포장</v>
          </cell>
          <cell r="D512" t="str">
            <v>비포장</v>
          </cell>
          <cell r="E512" t="str">
            <v>t2</v>
          </cell>
          <cell r="F512" t="str">
            <v>CM</v>
          </cell>
          <cell r="G512" t="str">
            <v>Q</v>
          </cell>
          <cell r="H512" t="str">
            <v>TO</v>
          </cell>
          <cell r="I512" t="str">
            <v>노무비</v>
          </cell>
          <cell r="J512" t="str">
            <v>재료비</v>
          </cell>
          <cell r="K512" t="str">
            <v>경비</v>
          </cell>
          <cell r="L512" t="str">
            <v xml:space="preserve"> </v>
          </cell>
        </row>
        <row r="513">
          <cell r="A513">
            <v>9201</v>
          </cell>
          <cell r="B513" t="str">
            <v>L=</v>
          </cell>
          <cell r="C513">
            <v>8</v>
          </cell>
          <cell r="D513">
            <v>1</v>
          </cell>
          <cell r="E513">
            <v>39.42</v>
          </cell>
          <cell r="F513">
            <v>103.64</v>
          </cell>
          <cell r="G513">
            <v>2.73</v>
          </cell>
          <cell r="H513">
            <v>40.64</v>
          </cell>
          <cell r="I513">
            <v>1113.8</v>
          </cell>
          <cell r="J513">
            <v>617.79999999999995</v>
          </cell>
          <cell r="K513">
            <v>830.6</v>
          </cell>
          <cell r="O513">
            <v>3910</v>
          </cell>
          <cell r="P513">
            <v>2463</v>
          </cell>
          <cell r="Q513">
            <v>617</v>
          </cell>
          <cell r="R513">
            <v>830</v>
          </cell>
        </row>
        <row r="514">
          <cell r="A514">
            <v>9202</v>
          </cell>
          <cell r="B514" t="str">
            <v>L=</v>
          </cell>
          <cell r="C514">
            <v>9</v>
          </cell>
          <cell r="D514">
            <v>1</v>
          </cell>
          <cell r="E514">
            <v>42.85</v>
          </cell>
          <cell r="F514">
            <v>107.07</v>
          </cell>
          <cell r="G514">
            <v>2.64</v>
          </cell>
          <cell r="H514">
            <v>44.07</v>
          </cell>
          <cell r="I514">
            <v>1151.7</v>
          </cell>
          <cell r="J514">
            <v>670.6</v>
          </cell>
          <cell r="K514">
            <v>858.9</v>
          </cell>
          <cell r="O514">
            <v>4028</v>
          </cell>
          <cell r="P514">
            <v>2500</v>
          </cell>
          <cell r="Q514">
            <v>670</v>
          </cell>
          <cell r="R514">
            <v>858</v>
          </cell>
        </row>
        <row r="515">
          <cell r="A515">
            <v>9203</v>
          </cell>
          <cell r="B515" t="str">
            <v>L=</v>
          </cell>
          <cell r="C515">
            <v>10</v>
          </cell>
          <cell r="D515">
            <v>1</v>
          </cell>
          <cell r="E515">
            <v>46.28</v>
          </cell>
          <cell r="F515">
            <v>110.5</v>
          </cell>
          <cell r="G515">
            <v>2.56</v>
          </cell>
          <cell r="H515">
            <v>47.5</v>
          </cell>
          <cell r="I515">
            <v>1187.7</v>
          </cell>
          <cell r="J515">
            <v>722.3</v>
          </cell>
          <cell r="K515">
            <v>885.8</v>
          </cell>
          <cell r="O515">
            <v>4143</v>
          </cell>
          <cell r="P515">
            <v>2536</v>
          </cell>
          <cell r="Q515">
            <v>722</v>
          </cell>
          <cell r="R515">
            <v>885</v>
          </cell>
        </row>
        <row r="516">
          <cell r="A516">
            <v>9204</v>
          </cell>
          <cell r="B516" t="str">
            <v>L=</v>
          </cell>
          <cell r="C516">
            <v>11</v>
          </cell>
          <cell r="D516">
            <v>1</v>
          </cell>
          <cell r="E516">
            <v>49.71</v>
          </cell>
          <cell r="F516">
            <v>113.93</v>
          </cell>
          <cell r="G516">
            <v>2.48</v>
          </cell>
          <cell r="H516">
            <v>50.93</v>
          </cell>
          <cell r="I516">
            <v>1226.0999999999999</v>
          </cell>
          <cell r="J516">
            <v>775.3</v>
          </cell>
          <cell r="K516">
            <v>914.4</v>
          </cell>
          <cell r="O516">
            <v>4264</v>
          </cell>
          <cell r="P516">
            <v>2575</v>
          </cell>
          <cell r="Q516">
            <v>775</v>
          </cell>
          <cell r="R516">
            <v>914</v>
          </cell>
        </row>
        <row r="517">
          <cell r="A517">
            <v>9205</v>
          </cell>
          <cell r="B517" t="str">
            <v>L=</v>
          </cell>
          <cell r="C517">
            <v>12</v>
          </cell>
          <cell r="D517">
            <v>1</v>
          </cell>
          <cell r="E517">
            <v>53.14</v>
          </cell>
          <cell r="F517">
            <v>117.36</v>
          </cell>
          <cell r="G517">
            <v>2.41</v>
          </cell>
          <cell r="H517">
            <v>54.36</v>
          </cell>
          <cell r="I517">
            <v>1261.7</v>
          </cell>
          <cell r="J517">
            <v>826.7</v>
          </cell>
          <cell r="K517">
            <v>940.9</v>
          </cell>
          <cell r="O517">
            <v>4376</v>
          </cell>
          <cell r="P517">
            <v>2610</v>
          </cell>
          <cell r="Q517">
            <v>826</v>
          </cell>
          <cell r="R517">
            <v>940</v>
          </cell>
        </row>
        <row r="518">
          <cell r="A518">
            <v>9206</v>
          </cell>
          <cell r="B518" t="str">
            <v>L=</v>
          </cell>
          <cell r="C518">
            <v>13</v>
          </cell>
          <cell r="D518">
            <v>1</v>
          </cell>
          <cell r="E518">
            <v>56.57</v>
          </cell>
          <cell r="F518">
            <v>120.79</v>
          </cell>
          <cell r="G518">
            <v>2.34</v>
          </cell>
          <cell r="H518">
            <v>57.79</v>
          </cell>
          <cell r="I518">
            <v>1299.4000000000001</v>
          </cell>
          <cell r="J518">
            <v>879.5</v>
          </cell>
          <cell r="K518">
            <v>969.1</v>
          </cell>
          <cell r="O518">
            <v>4496</v>
          </cell>
          <cell r="P518">
            <v>2648</v>
          </cell>
          <cell r="Q518">
            <v>879</v>
          </cell>
          <cell r="R518">
            <v>969</v>
          </cell>
        </row>
        <row r="519">
          <cell r="A519">
            <v>9207</v>
          </cell>
          <cell r="B519" t="str">
            <v>L=</v>
          </cell>
          <cell r="C519">
            <v>14</v>
          </cell>
          <cell r="D519">
            <v>1</v>
          </cell>
          <cell r="E519">
            <v>60</v>
          </cell>
          <cell r="F519">
            <v>124.22</v>
          </cell>
          <cell r="G519">
            <v>2.2799999999999998</v>
          </cell>
          <cell r="H519">
            <v>61.22</v>
          </cell>
          <cell r="I519">
            <v>1333.6</v>
          </cell>
          <cell r="J519">
            <v>929.8</v>
          </cell>
          <cell r="K519">
            <v>994.6</v>
          </cell>
          <cell r="O519">
            <v>4605</v>
          </cell>
          <cell r="P519">
            <v>2682</v>
          </cell>
          <cell r="Q519">
            <v>929</v>
          </cell>
          <cell r="R519">
            <v>994</v>
          </cell>
        </row>
        <row r="520">
          <cell r="A520">
            <v>9208</v>
          </cell>
          <cell r="B520" t="str">
            <v>L=</v>
          </cell>
          <cell r="C520">
            <v>15</v>
          </cell>
          <cell r="D520">
            <v>1</v>
          </cell>
          <cell r="E520">
            <v>63.42</v>
          </cell>
          <cell r="F520">
            <v>127.64</v>
          </cell>
          <cell r="G520">
            <v>2.2200000000000002</v>
          </cell>
          <cell r="H520">
            <v>64.64</v>
          </cell>
          <cell r="I520">
            <v>1369.7</v>
          </cell>
          <cell r="J520">
            <v>981.2</v>
          </cell>
          <cell r="K520">
            <v>1021.5</v>
          </cell>
          <cell r="O520">
            <v>4720</v>
          </cell>
          <cell r="P520">
            <v>2718</v>
          </cell>
          <cell r="Q520">
            <v>981</v>
          </cell>
          <cell r="R520">
            <v>1021</v>
          </cell>
        </row>
        <row r="521">
          <cell r="A521">
            <v>9209</v>
          </cell>
          <cell r="B521" t="str">
            <v>L=</v>
          </cell>
          <cell r="C521">
            <v>16</v>
          </cell>
          <cell r="D521">
            <v>1</v>
          </cell>
          <cell r="E521">
            <v>66.849999999999994</v>
          </cell>
          <cell r="F521">
            <v>131.07</v>
          </cell>
          <cell r="G521">
            <v>2.16</v>
          </cell>
          <cell r="H521">
            <v>68.069999999999993</v>
          </cell>
          <cell r="I521">
            <v>1407.7</v>
          </cell>
          <cell r="J521">
            <v>1034.2</v>
          </cell>
          <cell r="K521">
            <v>1049.8</v>
          </cell>
          <cell r="O521">
            <v>4839</v>
          </cell>
          <cell r="P521">
            <v>2756</v>
          </cell>
          <cell r="Q521">
            <v>1034</v>
          </cell>
          <cell r="R521">
            <v>1049</v>
          </cell>
        </row>
        <row r="522">
          <cell r="A522">
            <v>9210</v>
          </cell>
          <cell r="B522" t="str">
            <v>L=</v>
          </cell>
          <cell r="C522">
            <v>17</v>
          </cell>
          <cell r="D522">
            <v>1</v>
          </cell>
          <cell r="E522">
            <v>70.28</v>
          </cell>
          <cell r="F522">
            <v>134.5</v>
          </cell>
          <cell r="G522">
            <v>2.1</v>
          </cell>
          <cell r="H522">
            <v>71.5</v>
          </cell>
          <cell r="I522">
            <v>1447.9</v>
          </cell>
          <cell r="J522">
            <v>1088.9000000000001</v>
          </cell>
          <cell r="K522">
            <v>1079.8</v>
          </cell>
          <cell r="O522">
            <v>4964</v>
          </cell>
          <cell r="P522">
            <v>2797</v>
          </cell>
          <cell r="Q522">
            <v>1088</v>
          </cell>
          <cell r="R522">
            <v>1079</v>
          </cell>
        </row>
        <row r="523">
          <cell r="A523">
            <v>9211</v>
          </cell>
          <cell r="B523" t="str">
            <v>L=</v>
          </cell>
          <cell r="C523">
            <v>18</v>
          </cell>
          <cell r="D523">
            <v>1</v>
          </cell>
          <cell r="E523">
            <v>73.709999999999994</v>
          </cell>
          <cell r="F523">
            <v>137.93</v>
          </cell>
          <cell r="G523">
            <v>2.0499999999999998</v>
          </cell>
          <cell r="H523">
            <v>74.930000000000007</v>
          </cell>
          <cell r="I523">
            <v>1483.2</v>
          </cell>
          <cell r="J523">
            <v>1139.9000000000001</v>
          </cell>
          <cell r="K523">
            <v>1106.2</v>
          </cell>
          <cell r="O523">
            <v>5077</v>
          </cell>
          <cell r="P523">
            <v>2832</v>
          </cell>
          <cell r="Q523">
            <v>1139</v>
          </cell>
          <cell r="R523">
            <v>1106</v>
          </cell>
        </row>
        <row r="524">
          <cell r="A524">
            <v>9212</v>
          </cell>
          <cell r="B524" t="str">
            <v>L=</v>
          </cell>
          <cell r="C524">
            <v>19</v>
          </cell>
          <cell r="D524">
            <v>1</v>
          </cell>
          <cell r="E524">
            <v>77.14</v>
          </cell>
          <cell r="F524">
            <v>141.36000000000001</v>
          </cell>
          <cell r="G524">
            <v>2</v>
          </cell>
          <cell r="H524">
            <v>78.36</v>
          </cell>
          <cell r="I524">
            <v>1520.3</v>
          </cell>
          <cell r="J524">
            <v>1192.2</v>
          </cell>
          <cell r="K524">
            <v>1133.8</v>
          </cell>
          <cell r="O524">
            <v>5194</v>
          </cell>
          <cell r="P524">
            <v>2869</v>
          </cell>
          <cell r="Q524">
            <v>1192</v>
          </cell>
          <cell r="R524">
            <v>1133</v>
          </cell>
        </row>
        <row r="525">
          <cell r="A525">
            <v>9213</v>
          </cell>
          <cell r="B525" t="str">
            <v>L=</v>
          </cell>
          <cell r="C525">
            <v>20</v>
          </cell>
          <cell r="D525">
            <v>1</v>
          </cell>
          <cell r="E525">
            <v>80.569999999999993</v>
          </cell>
          <cell r="F525">
            <v>144.79</v>
          </cell>
          <cell r="G525">
            <v>1.95</v>
          </cell>
          <cell r="H525">
            <v>81.790000000000006</v>
          </cell>
          <cell r="I525">
            <v>1559.3</v>
          </cell>
          <cell r="J525">
            <v>1246.0999999999999</v>
          </cell>
          <cell r="K525">
            <v>1162.9000000000001</v>
          </cell>
          <cell r="O525">
            <v>5316</v>
          </cell>
          <cell r="P525">
            <v>2908</v>
          </cell>
          <cell r="Q525">
            <v>1246</v>
          </cell>
          <cell r="R525">
            <v>1162</v>
          </cell>
        </row>
        <row r="526">
          <cell r="A526">
            <v>9214</v>
          </cell>
          <cell r="B526" t="str">
            <v>L=</v>
          </cell>
          <cell r="C526">
            <v>21</v>
          </cell>
          <cell r="D526">
            <v>1</v>
          </cell>
          <cell r="E526">
            <v>84</v>
          </cell>
          <cell r="F526">
            <v>148.22</v>
          </cell>
          <cell r="G526">
            <v>1.91</v>
          </cell>
          <cell r="H526">
            <v>85.22</v>
          </cell>
          <cell r="I526">
            <v>1592</v>
          </cell>
          <cell r="J526">
            <v>1294.8</v>
          </cell>
          <cell r="K526">
            <v>1187.2</v>
          </cell>
          <cell r="O526">
            <v>5422</v>
          </cell>
          <cell r="P526">
            <v>2941</v>
          </cell>
          <cell r="Q526">
            <v>1294</v>
          </cell>
          <cell r="R526">
            <v>1187</v>
          </cell>
        </row>
        <row r="527">
          <cell r="A527">
            <v>9215</v>
          </cell>
          <cell r="B527" t="str">
            <v>L=</v>
          </cell>
          <cell r="C527">
            <v>22</v>
          </cell>
          <cell r="D527">
            <v>1</v>
          </cell>
          <cell r="E527">
            <v>87.42</v>
          </cell>
          <cell r="F527">
            <v>151.63999999999999</v>
          </cell>
          <cell r="G527">
            <v>1.86</v>
          </cell>
          <cell r="H527">
            <v>88.64</v>
          </cell>
          <cell r="I527">
            <v>1634.8</v>
          </cell>
          <cell r="J527">
            <v>1351.8</v>
          </cell>
          <cell r="K527">
            <v>1219.2</v>
          </cell>
          <cell r="O527">
            <v>5554</v>
          </cell>
          <cell r="P527">
            <v>2984</v>
          </cell>
          <cell r="Q527">
            <v>1351</v>
          </cell>
          <cell r="R527">
            <v>1219</v>
          </cell>
        </row>
        <row r="528">
          <cell r="A528">
            <v>9216</v>
          </cell>
          <cell r="B528" t="str">
            <v>L=</v>
          </cell>
          <cell r="C528">
            <v>23</v>
          </cell>
          <cell r="D528">
            <v>1</v>
          </cell>
          <cell r="E528">
            <v>90.85</v>
          </cell>
          <cell r="F528">
            <v>155.07</v>
          </cell>
          <cell r="G528">
            <v>1.82</v>
          </cell>
          <cell r="H528">
            <v>92.07</v>
          </cell>
          <cell r="I528">
            <v>1670.7</v>
          </cell>
          <cell r="J528">
            <v>1403.3</v>
          </cell>
          <cell r="K528">
            <v>1246</v>
          </cell>
          <cell r="O528">
            <v>5668</v>
          </cell>
          <cell r="P528">
            <v>3019</v>
          </cell>
          <cell r="Q528">
            <v>1403</v>
          </cell>
          <cell r="R528">
            <v>1246</v>
          </cell>
        </row>
        <row r="529">
          <cell r="A529">
            <v>9217</v>
          </cell>
          <cell r="B529" t="str">
            <v>L=</v>
          </cell>
          <cell r="C529">
            <v>24</v>
          </cell>
          <cell r="D529">
            <v>1</v>
          </cell>
          <cell r="E529">
            <v>94.28</v>
          </cell>
          <cell r="F529">
            <v>158.5</v>
          </cell>
          <cell r="G529">
            <v>1.78</v>
          </cell>
          <cell r="H529">
            <v>95.5</v>
          </cell>
          <cell r="I529">
            <v>1708.2</v>
          </cell>
          <cell r="J529">
            <v>1456</v>
          </cell>
          <cell r="K529">
            <v>1274</v>
          </cell>
          <cell r="O529">
            <v>5787</v>
          </cell>
          <cell r="P529">
            <v>3057</v>
          </cell>
          <cell r="Q529">
            <v>1456</v>
          </cell>
          <cell r="R529">
            <v>1274</v>
          </cell>
        </row>
        <row r="530">
          <cell r="A530">
            <v>9218</v>
          </cell>
          <cell r="B530" t="str">
            <v>L=</v>
          </cell>
          <cell r="C530">
            <v>25</v>
          </cell>
          <cell r="D530">
            <v>1</v>
          </cell>
          <cell r="E530">
            <v>97.71</v>
          </cell>
          <cell r="F530">
            <v>161.93</v>
          </cell>
          <cell r="G530">
            <v>1.75</v>
          </cell>
          <cell r="H530">
            <v>98.93</v>
          </cell>
          <cell r="I530">
            <v>1737.5</v>
          </cell>
          <cell r="J530">
            <v>1501.7</v>
          </cell>
          <cell r="K530">
            <v>1295.8</v>
          </cell>
          <cell r="O530">
            <v>5882</v>
          </cell>
          <cell r="P530">
            <v>3086</v>
          </cell>
          <cell r="Q530">
            <v>1501</v>
          </cell>
          <cell r="R530">
            <v>1295</v>
          </cell>
        </row>
        <row r="531">
          <cell r="A531">
            <v>9219</v>
          </cell>
          <cell r="B531" t="str">
            <v>L=</v>
          </cell>
          <cell r="C531">
            <v>26</v>
          </cell>
          <cell r="D531">
            <v>1</v>
          </cell>
          <cell r="E531">
            <v>101.14</v>
          </cell>
          <cell r="F531">
            <v>165.36</v>
          </cell>
          <cell r="G531">
            <v>1.71</v>
          </cell>
          <cell r="H531">
            <v>102.36</v>
          </cell>
          <cell r="I531">
            <v>1778.2</v>
          </cell>
          <cell r="J531">
            <v>1557.1</v>
          </cell>
          <cell r="K531">
            <v>1326.1</v>
          </cell>
          <cell r="O531">
            <v>6010</v>
          </cell>
          <cell r="P531">
            <v>3127</v>
          </cell>
          <cell r="Q531">
            <v>1557</v>
          </cell>
          <cell r="R531">
            <v>1326</v>
          </cell>
        </row>
        <row r="532">
          <cell r="A532">
            <v>9220</v>
          </cell>
          <cell r="B532" t="str">
            <v>L=</v>
          </cell>
          <cell r="C532">
            <v>27</v>
          </cell>
          <cell r="D532">
            <v>1</v>
          </cell>
          <cell r="E532">
            <v>104.57</v>
          </cell>
          <cell r="F532">
            <v>168.79</v>
          </cell>
          <cell r="G532">
            <v>1.67</v>
          </cell>
          <cell r="H532">
            <v>105.79</v>
          </cell>
          <cell r="I532">
            <v>1820.8</v>
          </cell>
          <cell r="J532">
            <v>1614.4</v>
          </cell>
          <cell r="K532">
            <v>1357.9</v>
          </cell>
          <cell r="O532">
            <v>6141</v>
          </cell>
          <cell r="P532">
            <v>3170</v>
          </cell>
          <cell r="Q532">
            <v>1614</v>
          </cell>
          <cell r="R532">
            <v>1357</v>
          </cell>
        </row>
        <row r="533">
          <cell r="A533">
            <v>9221</v>
          </cell>
          <cell r="B533" t="str">
            <v>L=</v>
          </cell>
          <cell r="C533">
            <v>28</v>
          </cell>
          <cell r="D533">
            <v>1</v>
          </cell>
          <cell r="E533">
            <v>108</v>
          </cell>
          <cell r="F533">
            <v>172.22</v>
          </cell>
          <cell r="G533">
            <v>1.64</v>
          </cell>
          <cell r="H533">
            <v>109.22</v>
          </cell>
          <cell r="I533">
            <v>1854.1</v>
          </cell>
          <cell r="J533">
            <v>1663.4</v>
          </cell>
          <cell r="K533">
            <v>1382.7</v>
          </cell>
          <cell r="O533">
            <v>6248</v>
          </cell>
          <cell r="P533">
            <v>3203</v>
          </cell>
          <cell r="Q533">
            <v>1663</v>
          </cell>
          <cell r="R533">
            <v>1382</v>
          </cell>
        </row>
        <row r="534">
          <cell r="A534">
            <v>9222</v>
          </cell>
          <cell r="B534" t="str">
            <v>L=</v>
          </cell>
          <cell r="C534">
            <v>29</v>
          </cell>
          <cell r="D534">
            <v>1</v>
          </cell>
          <cell r="E534">
            <v>111.42</v>
          </cell>
          <cell r="F534">
            <v>175.64</v>
          </cell>
          <cell r="G534">
            <v>1.61</v>
          </cell>
          <cell r="H534">
            <v>112.64</v>
          </cell>
          <cell r="I534">
            <v>1888.6</v>
          </cell>
          <cell r="J534">
            <v>1713.4</v>
          </cell>
          <cell r="K534">
            <v>1408.5</v>
          </cell>
          <cell r="O534">
            <v>6358</v>
          </cell>
          <cell r="P534">
            <v>3237</v>
          </cell>
          <cell r="Q534">
            <v>1713</v>
          </cell>
          <cell r="R534">
            <v>1408</v>
          </cell>
        </row>
        <row r="535">
          <cell r="A535">
            <v>9223</v>
          </cell>
          <cell r="B535" t="str">
            <v>L=</v>
          </cell>
          <cell r="C535">
            <v>30</v>
          </cell>
          <cell r="D535">
            <v>1</v>
          </cell>
          <cell r="E535">
            <v>114.85</v>
          </cell>
          <cell r="F535">
            <v>179.07</v>
          </cell>
          <cell r="G535">
            <v>1.58</v>
          </cell>
          <cell r="H535">
            <v>116.07</v>
          </cell>
          <cell r="I535">
            <v>1924.5</v>
          </cell>
          <cell r="J535">
            <v>1764.7</v>
          </cell>
          <cell r="K535">
            <v>1435.2</v>
          </cell>
          <cell r="O535">
            <v>6472</v>
          </cell>
          <cell r="P535">
            <v>3273</v>
          </cell>
          <cell r="Q535">
            <v>1764</v>
          </cell>
          <cell r="R535">
            <v>1435</v>
          </cell>
        </row>
        <row r="536">
          <cell r="A536">
            <v>9224</v>
          </cell>
          <cell r="B536" t="str">
            <v>L=</v>
          </cell>
          <cell r="C536">
            <v>31</v>
          </cell>
          <cell r="D536">
            <v>1</v>
          </cell>
          <cell r="E536">
            <v>118.28</v>
          </cell>
          <cell r="F536">
            <v>182.5</v>
          </cell>
          <cell r="G536">
            <v>1.55</v>
          </cell>
          <cell r="H536">
            <v>119.5</v>
          </cell>
          <cell r="I536">
            <v>1961.7</v>
          </cell>
          <cell r="J536">
            <v>1817.2</v>
          </cell>
          <cell r="K536">
            <v>1463</v>
          </cell>
          <cell r="O536">
            <v>6590</v>
          </cell>
          <cell r="P536">
            <v>3310</v>
          </cell>
          <cell r="Q536">
            <v>1817</v>
          </cell>
          <cell r="R536">
            <v>1463</v>
          </cell>
        </row>
        <row r="537">
          <cell r="A537">
            <v>9225</v>
          </cell>
          <cell r="B537" t="str">
            <v>L=</v>
          </cell>
          <cell r="C537">
            <v>32</v>
          </cell>
          <cell r="D537">
            <v>1</v>
          </cell>
          <cell r="E537">
            <v>121.71</v>
          </cell>
          <cell r="F537">
            <v>185.93</v>
          </cell>
          <cell r="G537">
            <v>1.52</v>
          </cell>
          <cell r="H537">
            <v>122.93</v>
          </cell>
          <cell r="I537">
            <v>2000.4</v>
          </cell>
          <cell r="J537">
            <v>1871.1</v>
          </cell>
          <cell r="K537">
            <v>1491.9</v>
          </cell>
          <cell r="O537">
            <v>6711</v>
          </cell>
          <cell r="P537">
            <v>3349</v>
          </cell>
          <cell r="Q537">
            <v>1871</v>
          </cell>
          <cell r="R537">
            <v>1491</v>
          </cell>
        </row>
        <row r="538">
          <cell r="A538">
            <v>9226</v>
          </cell>
          <cell r="B538" t="str">
            <v>L=</v>
          </cell>
          <cell r="C538">
            <v>33</v>
          </cell>
          <cell r="D538">
            <v>1</v>
          </cell>
          <cell r="E538">
            <v>125.14</v>
          </cell>
          <cell r="F538">
            <v>189.36</v>
          </cell>
          <cell r="G538">
            <v>1.49</v>
          </cell>
          <cell r="H538">
            <v>126.36</v>
          </cell>
          <cell r="I538">
            <v>2040.7</v>
          </cell>
          <cell r="J538">
            <v>1926.5</v>
          </cell>
          <cell r="K538">
            <v>1521.9</v>
          </cell>
          <cell r="O538">
            <v>6836</v>
          </cell>
          <cell r="P538">
            <v>3389</v>
          </cell>
          <cell r="Q538">
            <v>1926</v>
          </cell>
          <cell r="R538">
            <v>1521</v>
          </cell>
        </row>
        <row r="539">
          <cell r="A539">
            <v>9227</v>
          </cell>
          <cell r="B539" t="str">
            <v>L=</v>
          </cell>
          <cell r="C539">
            <v>34</v>
          </cell>
          <cell r="D539">
            <v>1</v>
          </cell>
          <cell r="E539">
            <v>128.57</v>
          </cell>
          <cell r="F539">
            <v>192.79</v>
          </cell>
          <cell r="G539">
            <v>1.47</v>
          </cell>
          <cell r="H539">
            <v>129.79</v>
          </cell>
          <cell r="I539">
            <v>2068.5</v>
          </cell>
          <cell r="J539">
            <v>1970</v>
          </cell>
          <cell r="K539">
            <v>1542.6</v>
          </cell>
          <cell r="O539">
            <v>6929</v>
          </cell>
          <cell r="P539">
            <v>3417</v>
          </cell>
          <cell r="Q539">
            <v>1970</v>
          </cell>
          <cell r="R539">
            <v>1542</v>
          </cell>
        </row>
        <row r="540">
          <cell r="A540">
            <v>9228</v>
          </cell>
          <cell r="B540" t="str">
            <v>L=</v>
          </cell>
          <cell r="C540">
            <v>35</v>
          </cell>
          <cell r="D540">
            <v>1</v>
          </cell>
          <cell r="E540">
            <v>132</v>
          </cell>
          <cell r="F540">
            <v>196.22</v>
          </cell>
          <cell r="G540">
            <v>1.44</v>
          </cell>
          <cell r="H540">
            <v>133.22</v>
          </cell>
          <cell r="I540">
            <v>2111.6</v>
          </cell>
          <cell r="J540">
            <v>2028.1</v>
          </cell>
          <cell r="K540">
            <v>1574.8</v>
          </cell>
          <cell r="O540">
            <v>7062</v>
          </cell>
          <cell r="P540">
            <v>3460</v>
          </cell>
          <cell r="Q540">
            <v>2028</v>
          </cell>
          <cell r="R540">
            <v>1574</v>
          </cell>
        </row>
        <row r="541">
          <cell r="A541">
            <v>9300</v>
          </cell>
          <cell r="B541">
            <v>9300.01</v>
          </cell>
          <cell r="C541">
            <v>9300.02</v>
          </cell>
          <cell r="D541">
            <v>9300.0300000000007</v>
          </cell>
          <cell r="E541">
            <v>9300.0400000000009</v>
          </cell>
          <cell r="F541">
            <v>9300.0500000000011</v>
          </cell>
          <cell r="G541">
            <v>9300.0600000000013</v>
          </cell>
          <cell r="H541">
            <v>9300.0700000000015</v>
          </cell>
          <cell r="I541">
            <v>9300.0800000000017</v>
          </cell>
          <cell r="J541">
            <v>9300.090000000002</v>
          </cell>
          <cell r="K541">
            <v>9300.1000000000022</v>
          </cell>
          <cell r="L541">
            <v>9300.1100000000024</v>
          </cell>
          <cell r="M541">
            <v>9300.1200000000026</v>
          </cell>
          <cell r="N541">
            <v>9300.1300000000028</v>
          </cell>
          <cell r="O541">
            <v>9300.1400000000031</v>
          </cell>
          <cell r="P541">
            <v>9300.1500000000033</v>
          </cell>
          <cell r="Q541">
            <v>9300.1600000000035</v>
          </cell>
          <cell r="R541">
            <v>9300.1700000000037</v>
          </cell>
        </row>
        <row r="542">
          <cell r="E542" t="str">
            <v>산</v>
          </cell>
          <cell r="G542" t="str">
            <v>출</v>
          </cell>
          <cell r="I542" t="str">
            <v>내</v>
          </cell>
          <cell r="K542" t="str">
            <v>역</v>
          </cell>
          <cell r="O542" t="str">
            <v>계</v>
          </cell>
          <cell r="P542" t="str">
            <v>노무비</v>
          </cell>
          <cell r="Q542" t="str">
            <v>재료비</v>
          </cell>
          <cell r="R542" t="str">
            <v>경  비</v>
          </cell>
        </row>
        <row r="544">
          <cell r="A544" t="str">
            <v>깬돌운반(뒷길이35cm) 재해재난 / ㎡</v>
          </cell>
        </row>
        <row r="545">
          <cell r="B545" t="str">
            <v xml:space="preserve">단위보정 R = 340 / 2000 = </v>
          </cell>
          <cell r="H545">
            <v>0.17</v>
          </cell>
        </row>
        <row r="547">
          <cell r="B547">
            <v>1</v>
          </cell>
          <cell r="C547" t="str">
            <v>깬돌구입(1㎥당 45.8개 ,1㎡ 17개소요)</v>
          </cell>
        </row>
        <row r="548">
          <cell r="C548">
            <v>1</v>
          </cell>
          <cell r="D548" t="str">
            <v>㎥</v>
          </cell>
          <cell r="E548" t="str">
            <v>*</v>
          </cell>
          <cell r="F548">
            <v>7500</v>
          </cell>
          <cell r="H548" t="str">
            <v xml:space="preserve">/ </v>
          </cell>
          <cell r="I548">
            <v>45.8</v>
          </cell>
          <cell r="J548" t="str">
            <v>*</v>
          </cell>
          <cell r="K548">
            <v>17</v>
          </cell>
          <cell r="L548" t="str">
            <v>=</v>
          </cell>
          <cell r="M548">
            <v>2783</v>
          </cell>
          <cell r="Q548" t="str">
            <v>별  산</v>
          </cell>
        </row>
        <row r="550">
          <cell r="B550">
            <v>2</v>
          </cell>
          <cell r="C550" t="str">
            <v>운반(10.5t  D/T)</v>
          </cell>
        </row>
        <row r="551">
          <cell r="C551" t="str">
            <v>q =</v>
          </cell>
          <cell r="D551" t="str">
            <v>10.5</v>
          </cell>
          <cell r="E551" t="str">
            <v>/</v>
          </cell>
          <cell r="F551">
            <v>2</v>
          </cell>
          <cell r="G551" t="str">
            <v>=</v>
          </cell>
          <cell r="H551">
            <v>5.25</v>
          </cell>
          <cell r="K551" t="str">
            <v>E =</v>
          </cell>
          <cell r="L551">
            <v>0.9</v>
          </cell>
        </row>
        <row r="552">
          <cell r="C552" t="str">
            <v>t1 =</v>
          </cell>
          <cell r="D552">
            <v>5.25</v>
          </cell>
          <cell r="F552" t="str">
            <v>*</v>
          </cell>
          <cell r="G552">
            <v>12</v>
          </cell>
          <cell r="H552" t="str">
            <v>=</v>
          </cell>
          <cell r="I552">
            <v>63</v>
          </cell>
        </row>
        <row r="553">
          <cell r="C553" t="str">
            <v>t2=(</v>
          </cell>
          <cell r="D553">
            <v>8</v>
          </cell>
          <cell r="E553" t="str">
            <v>/</v>
          </cell>
          <cell r="F553">
            <v>35</v>
          </cell>
          <cell r="G553" t="str">
            <v>+</v>
          </cell>
          <cell r="H553">
            <v>1</v>
          </cell>
          <cell r="I553" t="str">
            <v>/</v>
          </cell>
          <cell r="J553">
            <v>10</v>
          </cell>
          <cell r="K553" t="str">
            <v xml:space="preserve"> ) </v>
          </cell>
          <cell r="L553">
            <v>2</v>
          </cell>
          <cell r="M553" t="str">
            <v>*</v>
          </cell>
          <cell r="N553">
            <v>60</v>
          </cell>
        </row>
        <row r="554">
          <cell r="C554" t="str">
            <v>=</v>
          </cell>
          <cell r="D554">
            <v>39.42</v>
          </cell>
        </row>
        <row r="555">
          <cell r="C555" t="str">
            <v>t3 =</v>
          </cell>
          <cell r="D555">
            <v>0.8</v>
          </cell>
          <cell r="F555" t="str">
            <v>t4 =</v>
          </cell>
          <cell r="G555">
            <v>0.42</v>
          </cell>
        </row>
        <row r="556">
          <cell r="C556" t="str">
            <v>CM =</v>
          </cell>
          <cell r="D556" t="str">
            <v xml:space="preserve"> t1+ t2+ t3+ t4</v>
          </cell>
          <cell r="H556" t="str">
            <v>=</v>
          </cell>
          <cell r="I556">
            <v>103.64</v>
          </cell>
        </row>
        <row r="557">
          <cell r="C557" t="str">
            <v>Q = 60 * q *  F * E / CM</v>
          </cell>
        </row>
        <row r="558">
          <cell r="C558" t="str">
            <v>=</v>
          </cell>
          <cell r="D558">
            <v>2.73</v>
          </cell>
          <cell r="F558" t="str">
            <v>㎥/hr</v>
          </cell>
        </row>
        <row r="559">
          <cell r="C559" t="str">
            <v>TO =</v>
          </cell>
          <cell r="D559" t="str">
            <v>CM - t1 =</v>
          </cell>
          <cell r="F559">
            <v>40.64</v>
          </cell>
        </row>
        <row r="561">
          <cell r="C561" t="str">
            <v>노무비</v>
          </cell>
          <cell r="E561">
            <v>11262</v>
          </cell>
          <cell r="G561" t="str">
            <v>/</v>
          </cell>
          <cell r="H561" t="str">
            <v>Q  *  R  =</v>
          </cell>
          <cell r="K561">
            <v>701.2</v>
          </cell>
          <cell r="O561">
            <v>701.2</v>
          </cell>
          <cell r="P561">
            <v>701.2</v>
          </cell>
        </row>
        <row r="562">
          <cell r="C562" t="str">
            <v>재료비</v>
          </cell>
          <cell r="E562">
            <v>15932</v>
          </cell>
          <cell r="G562" t="str">
            <v>/</v>
          </cell>
          <cell r="H562" t="str">
            <v>Q * TO / CM * R =</v>
          </cell>
          <cell r="L562">
            <v>389</v>
          </cell>
          <cell r="O562">
            <v>389</v>
          </cell>
          <cell r="Q562">
            <v>389</v>
          </cell>
        </row>
        <row r="563">
          <cell r="C563" t="str">
            <v>경  비</v>
          </cell>
          <cell r="E563">
            <v>8399</v>
          </cell>
          <cell r="G563" t="str">
            <v>/</v>
          </cell>
          <cell r="H563" t="str">
            <v>Q  *  R  =</v>
          </cell>
          <cell r="K563">
            <v>523</v>
          </cell>
          <cell r="O563">
            <v>523</v>
          </cell>
          <cell r="R563">
            <v>523</v>
          </cell>
        </row>
        <row r="564">
          <cell r="C564" t="str">
            <v>소계</v>
          </cell>
          <cell r="O564">
            <v>1613.2</v>
          </cell>
          <cell r="P564">
            <v>701.2</v>
          </cell>
          <cell r="Q564">
            <v>389</v>
          </cell>
          <cell r="R564">
            <v>523</v>
          </cell>
        </row>
        <row r="565">
          <cell r="O565">
            <v>1613</v>
          </cell>
          <cell r="P565">
            <v>701</v>
          </cell>
          <cell r="Q565">
            <v>389</v>
          </cell>
          <cell r="R565">
            <v>523</v>
          </cell>
        </row>
        <row r="566">
          <cell r="C566" t="str">
            <v>포장</v>
          </cell>
          <cell r="D566" t="str">
            <v>비포장</v>
          </cell>
          <cell r="E566" t="str">
            <v>t2</v>
          </cell>
          <cell r="F566" t="str">
            <v>CM</v>
          </cell>
          <cell r="G566" t="str">
            <v>Q</v>
          </cell>
          <cell r="H566" t="str">
            <v>TO</v>
          </cell>
          <cell r="I566" t="str">
            <v>노무비</v>
          </cell>
          <cell r="J566" t="str">
            <v>재료비</v>
          </cell>
          <cell r="K566" t="str">
            <v>경비</v>
          </cell>
          <cell r="L566" t="str">
            <v xml:space="preserve"> </v>
          </cell>
        </row>
        <row r="567">
          <cell r="A567">
            <v>9301</v>
          </cell>
          <cell r="B567" t="str">
            <v>L=</v>
          </cell>
          <cell r="C567">
            <v>8</v>
          </cell>
          <cell r="D567">
            <v>1</v>
          </cell>
          <cell r="E567">
            <v>39.42</v>
          </cell>
          <cell r="F567">
            <v>103.64</v>
          </cell>
          <cell r="G567">
            <v>2.73</v>
          </cell>
          <cell r="H567">
            <v>40.64</v>
          </cell>
          <cell r="I567">
            <v>701.2</v>
          </cell>
          <cell r="J567">
            <v>389</v>
          </cell>
          <cell r="K567">
            <v>523</v>
          </cell>
          <cell r="O567">
            <v>1613</v>
          </cell>
          <cell r="P567">
            <v>701</v>
          </cell>
          <cell r="Q567">
            <v>389</v>
          </cell>
          <cell r="R567">
            <v>523</v>
          </cell>
        </row>
        <row r="568">
          <cell r="A568">
            <v>9302</v>
          </cell>
          <cell r="B568" t="str">
            <v>L=</v>
          </cell>
          <cell r="C568">
            <v>9</v>
          </cell>
          <cell r="D568">
            <v>1</v>
          </cell>
          <cell r="E568">
            <v>42.85</v>
          </cell>
          <cell r="F568">
            <v>107.07</v>
          </cell>
          <cell r="G568">
            <v>2.64</v>
          </cell>
          <cell r="H568">
            <v>44.07</v>
          </cell>
          <cell r="I568">
            <v>725.2</v>
          </cell>
          <cell r="J568">
            <v>422.2</v>
          </cell>
          <cell r="K568">
            <v>540.79999999999995</v>
          </cell>
          <cell r="O568">
            <v>1687</v>
          </cell>
          <cell r="P568">
            <v>725</v>
          </cell>
          <cell r="Q568">
            <v>422</v>
          </cell>
          <cell r="R568">
            <v>540</v>
          </cell>
        </row>
        <row r="569">
          <cell r="A569">
            <v>9303</v>
          </cell>
          <cell r="B569" t="str">
            <v>L=</v>
          </cell>
          <cell r="C569">
            <v>10</v>
          </cell>
          <cell r="D569">
            <v>1</v>
          </cell>
          <cell r="E569">
            <v>46.28</v>
          </cell>
          <cell r="F569">
            <v>110.5</v>
          </cell>
          <cell r="G569">
            <v>2.56</v>
          </cell>
          <cell r="H569">
            <v>47.5</v>
          </cell>
          <cell r="I569">
            <v>747.8</v>
          </cell>
          <cell r="J569">
            <v>454.7</v>
          </cell>
          <cell r="K569">
            <v>557.70000000000005</v>
          </cell>
          <cell r="O569">
            <v>1758</v>
          </cell>
          <cell r="P569">
            <v>747</v>
          </cell>
          <cell r="Q569">
            <v>454</v>
          </cell>
          <cell r="R569">
            <v>557</v>
          </cell>
        </row>
        <row r="570">
          <cell r="A570">
            <v>9304</v>
          </cell>
          <cell r="B570" t="str">
            <v>L=</v>
          </cell>
          <cell r="C570">
            <v>11</v>
          </cell>
          <cell r="D570">
            <v>1</v>
          </cell>
          <cell r="E570">
            <v>49.71</v>
          </cell>
          <cell r="F570">
            <v>113.93</v>
          </cell>
          <cell r="G570">
            <v>2.48</v>
          </cell>
          <cell r="H570">
            <v>50.93</v>
          </cell>
          <cell r="I570">
            <v>771.9</v>
          </cell>
          <cell r="J570">
            <v>488.2</v>
          </cell>
          <cell r="K570">
            <v>575.70000000000005</v>
          </cell>
          <cell r="O570">
            <v>1834</v>
          </cell>
          <cell r="P570">
            <v>771</v>
          </cell>
          <cell r="Q570">
            <v>488</v>
          </cell>
          <cell r="R570">
            <v>575</v>
          </cell>
        </row>
        <row r="571">
          <cell r="A571">
            <v>9305</v>
          </cell>
          <cell r="B571" t="str">
            <v>L=</v>
          </cell>
          <cell r="C571">
            <v>12</v>
          </cell>
          <cell r="D571">
            <v>1</v>
          </cell>
          <cell r="E571">
            <v>53.14</v>
          </cell>
          <cell r="F571">
            <v>117.36</v>
          </cell>
          <cell r="G571">
            <v>2.41</v>
          </cell>
          <cell r="H571">
            <v>54.36</v>
          </cell>
          <cell r="I571">
            <v>794.4</v>
          </cell>
          <cell r="J571">
            <v>520.5</v>
          </cell>
          <cell r="K571">
            <v>592.4</v>
          </cell>
          <cell r="O571">
            <v>1906</v>
          </cell>
          <cell r="P571">
            <v>794</v>
          </cell>
          <cell r="Q571">
            <v>520</v>
          </cell>
          <cell r="R571">
            <v>592</v>
          </cell>
        </row>
        <row r="572">
          <cell r="A572">
            <v>9306</v>
          </cell>
          <cell r="B572" t="str">
            <v>L=</v>
          </cell>
          <cell r="C572">
            <v>13</v>
          </cell>
          <cell r="D572">
            <v>1</v>
          </cell>
          <cell r="E572">
            <v>56.57</v>
          </cell>
          <cell r="F572">
            <v>120.79</v>
          </cell>
          <cell r="G572">
            <v>2.34</v>
          </cell>
          <cell r="H572">
            <v>57.79</v>
          </cell>
          <cell r="I572">
            <v>818.1</v>
          </cell>
          <cell r="J572">
            <v>553.70000000000005</v>
          </cell>
          <cell r="K572">
            <v>610.1</v>
          </cell>
          <cell r="O572">
            <v>1981</v>
          </cell>
          <cell r="P572">
            <v>818</v>
          </cell>
          <cell r="Q572">
            <v>553</v>
          </cell>
          <cell r="R572">
            <v>610</v>
          </cell>
        </row>
        <row r="573">
          <cell r="A573">
            <v>9307</v>
          </cell>
          <cell r="B573" t="str">
            <v>L=</v>
          </cell>
          <cell r="C573">
            <v>14</v>
          </cell>
          <cell r="D573">
            <v>1</v>
          </cell>
          <cell r="E573">
            <v>60</v>
          </cell>
          <cell r="F573">
            <v>124.22</v>
          </cell>
          <cell r="G573">
            <v>2.2799999999999998</v>
          </cell>
          <cell r="H573">
            <v>61.22</v>
          </cell>
          <cell r="I573">
            <v>839.7</v>
          </cell>
          <cell r="J573">
            <v>585.4</v>
          </cell>
          <cell r="K573">
            <v>626.20000000000005</v>
          </cell>
          <cell r="O573">
            <v>2050</v>
          </cell>
          <cell r="P573">
            <v>839</v>
          </cell>
          <cell r="Q573">
            <v>585</v>
          </cell>
          <cell r="R573">
            <v>626</v>
          </cell>
        </row>
        <row r="574">
          <cell r="A574">
            <v>9308</v>
          </cell>
          <cell r="B574" t="str">
            <v>L=</v>
          </cell>
          <cell r="C574">
            <v>15</v>
          </cell>
          <cell r="D574">
            <v>1</v>
          </cell>
          <cell r="E574">
            <v>63.42</v>
          </cell>
          <cell r="F574">
            <v>127.64</v>
          </cell>
          <cell r="G574">
            <v>2.2200000000000002</v>
          </cell>
          <cell r="H574">
            <v>64.64</v>
          </cell>
          <cell r="I574">
            <v>862.4</v>
          </cell>
          <cell r="J574">
            <v>617.79999999999995</v>
          </cell>
          <cell r="K574">
            <v>643.1</v>
          </cell>
          <cell r="O574">
            <v>2122</v>
          </cell>
          <cell r="P574">
            <v>862</v>
          </cell>
          <cell r="Q574">
            <v>617</v>
          </cell>
          <cell r="R574">
            <v>643</v>
          </cell>
        </row>
        <row r="575">
          <cell r="A575">
            <v>9309</v>
          </cell>
          <cell r="B575" t="str">
            <v>L=</v>
          </cell>
          <cell r="C575">
            <v>16</v>
          </cell>
          <cell r="D575">
            <v>1</v>
          </cell>
          <cell r="E575">
            <v>66.849999999999994</v>
          </cell>
          <cell r="F575">
            <v>131.07</v>
          </cell>
          <cell r="G575">
            <v>2.16</v>
          </cell>
          <cell r="H575">
            <v>68.069999999999993</v>
          </cell>
          <cell r="I575">
            <v>886.3</v>
          </cell>
          <cell r="J575">
            <v>651.20000000000005</v>
          </cell>
          <cell r="K575">
            <v>661</v>
          </cell>
          <cell r="O575">
            <v>2198</v>
          </cell>
          <cell r="P575">
            <v>886</v>
          </cell>
          <cell r="Q575">
            <v>651</v>
          </cell>
          <cell r="R575">
            <v>661</v>
          </cell>
        </row>
        <row r="576">
          <cell r="A576">
            <v>9310</v>
          </cell>
          <cell r="B576" t="str">
            <v>L=</v>
          </cell>
          <cell r="C576">
            <v>17</v>
          </cell>
          <cell r="D576">
            <v>1</v>
          </cell>
          <cell r="E576">
            <v>70.28</v>
          </cell>
          <cell r="F576">
            <v>134.5</v>
          </cell>
          <cell r="G576">
            <v>2.1</v>
          </cell>
          <cell r="H576">
            <v>71.5</v>
          </cell>
          <cell r="I576">
            <v>911.6</v>
          </cell>
          <cell r="J576">
            <v>685.6</v>
          </cell>
          <cell r="K576">
            <v>679.9</v>
          </cell>
          <cell r="O576">
            <v>2275</v>
          </cell>
          <cell r="P576">
            <v>911</v>
          </cell>
          <cell r="Q576">
            <v>685</v>
          </cell>
          <cell r="R576">
            <v>679</v>
          </cell>
        </row>
        <row r="577">
          <cell r="A577">
            <v>9311</v>
          </cell>
          <cell r="B577" t="str">
            <v>L=</v>
          </cell>
          <cell r="C577">
            <v>18</v>
          </cell>
          <cell r="D577">
            <v>1</v>
          </cell>
          <cell r="E577">
            <v>73.709999999999994</v>
          </cell>
          <cell r="F577">
            <v>137.93</v>
          </cell>
          <cell r="G577">
            <v>2.0499999999999998</v>
          </cell>
          <cell r="H577">
            <v>74.930000000000007</v>
          </cell>
          <cell r="I577">
            <v>933.9</v>
          </cell>
          <cell r="J577">
            <v>717.7</v>
          </cell>
          <cell r="K577">
            <v>696.5</v>
          </cell>
          <cell r="O577">
            <v>2346</v>
          </cell>
          <cell r="P577">
            <v>933</v>
          </cell>
          <cell r="Q577">
            <v>717</v>
          </cell>
          <cell r="R577">
            <v>696</v>
          </cell>
        </row>
        <row r="578">
          <cell r="A578">
            <v>9312</v>
          </cell>
          <cell r="B578" t="str">
            <v>L=</v>
          </cell>
          <cell r="C578">
            <v>19</v>
          </cell>
          <cell r="D578">
            <v>1</v>
          </cell>
          <cell r="E578">
            <v>77.14</v>
          </cell>
          <cell r="F578">
            <v>141.36000000000001</v>
          </cell>
          <cell r="G578">
            <v>2</v>
          </cell>
          <cell r="H578">
            <v>78.36</v>
          </cell>
          <cell r="I578">
            <v>957.2</v>
          </cell>
          <cell r="J578">
            <v>750.6</v>
          </cell>
          <cell r="K578">
            <v>713.9</v>
          </cell>
          <cell r="O578">
            <v>2420</v>
          </cell>
          <cell r="P578">
            <v>957</v>
          </cell>
          <cell r="Q578">
            <v>750</v>
          </cell>
          <cell r="R578">
            <v>713</v>
          </cell>
        </row>
        <row r="579">
          <cell r="A579">
            <v>9313</v>
          </cell>
          <cell r="B579" t="str">
            <v>L=</v>
          </cell>
          <cell r="C579">
            <v>20</v>
          </cell>
          <cell r="D579">
            <v>1</v>
          </cell>
          <cell r="E579">
            <v>80.569999999999993</v>
          </cell>
          <cell r="F579">
            <v>144.79</v>
          </cell>
          <cell r="G579">
            <v>1.95</v>
          </cell>
          <cell r="H579">
            <v>81.790000000000006</v>
          </cell>
          <cell r="I579">
            <v>981.8</v>
          </cell>
          <cell r="J579">
            <v>784.5</v>
          </cell>
          <cell r="K579">
            <v>732.2</v>
          </cell>
          <cell r="O579">
            <v>2497</v>
          </cell>
          <cell r="P579">
            <v>981</v>
          </cell>
          <cell r="Q579">
            <v>784</v>
          </cell>
          <cell r="R579">
            <v>732</v>
          </cell>
        </row>
        <row r="580">
          <cell r="A580">
            <v>9314</v>
          </cell>
          <cell r="B580" t="str">
            <v>L=</v>
          </cell>
          <cell r="C580">
            <v>21</v>
          </cell>
          <cell r="D580">
            <v>1</v>
          </cell>
          <cell r="E580">
            <v>84</v>
          </cell>
          <cell r="F580">
            <v>148.22</v>
          </cell>
          <cell r="G580">
            <v>1.91</v>
          </cell>
          <cell r="H580">
            <v>85.22</v>
          </cell>
          <cell r="I580">
            <v>1002.3</v>
          </cell>
          <cell r="J580">
            <v>815.3</v>
          </cell>
          <cell r="K580">
            <v>747.5</v>
          </cell>
          <cell r="O580">
            <v>2564</v>
          </cell>
          <cell r="P580">
            <v>1002</v>
          </cell>
          <cell r="Q580">
            <v>815</v>
          </cell>
          <cell r="R580">
            <v>747</v>
          </cell>
        </row>
        <row r="581">
          <cell r="A581">
            <v>9315</v>
          </cell>
          <cell r="B581" t="str">
            <v>L=</v>
          </cell>
          <cell r="C581">
            <v>22</v>
          </cell>
          <cell r="D581">
            <v>1</v>
          </cell>
          <cell r="E581">
            <v>87.42</v>
          </cell>
          <cell r="F581">
            <v>151.63999999999999</v>
          </cell>
          <cell r="G581">
            <v>1.86</v>
          </cell>
          <cell r="H581">
            <v>88.64</v>
          </cell>
          <cell r="I581">
            <v>1029.3</v>
          </cell>
          <cell r="J581">
            <v>851.1</v>
          </cell>
          <cell r="K581">
            <v>767.6</v>
          </cell>
          <cell r="O581">
            <v>2647</v>
          </cell>
          <cell r="P581">
            <v>1029</v>
          </cell>
          <cell r="Q581">
            <v>851</v>
          </cell>
          <cell r="R581">
            <v>767</v>
          </cell>
        </row>
        <row r="582">
          <cell r="A582">
            <v>9316</v>
          </cell>
          <cell r="B582" t="str">
            <v>L=</v>
          </cell>
          <cell r="C582">
            <v>23</v>
          </cell>
          <cell r="D582">
            <v>1</v>
          </cell>
          <cell r="E582">
            <v>90.85</v>
          </cell>
          <cell r="F582">
            <v>155.07</v>
          </cell>
          <cell r="G582">
            <v>1.82</v>
          </cell>
          <cell r="H582">
            <v>92.07</v>
          </cell>
          <cell r="I582">
            <v>1051.9000000000001</v>
          </cell>
          <cell r="J582">
            <v>883.5</v>
          </cell>
          <cell r="K582">
            <v>784.5</v>
          </cell>
          <cell r="O582">
            <v>2718</v>
          </cell>
          <cell r="P582">
            <v>1051</v>
          </cell>
          <cell r="Q582">
            <v>883</v>
          </cell>
          <cell r="R582">
            <v>784</v>
          </cell>
        </row>
        <row r="583">
          <cell r="A583">
            <v>9317</v>
          </cell>
          <cell r="B583" t="str">
            <v>L=</v>
          </cell>
          <cell r="C583">
            <v>24</v>
          </cell>
          <cell r="D583">
            <v>1</v>
          </cell>
          <cell r="E583">
            <v>94.28</v>
          </cell>
          <cell r="F583">
            <v>158.5</v>
          </cell>
          <cell r="G583">
            <v>1.78</v>
          </cell>
          <cell r="H583">
            <v>95.5</v>
          </cell>
          <cell r="I583">
            <v>1075.5</v>
          </cell>
          <cell r="J583">
            <v>916.7</v>
          </cell>
          <cell r="K583">
            <v>802.1</v>
          </cell>
          <cell r="O583">
            <v>2793</v>
          </cell>
          <cell r="P583">
            <v>1075</v>
          </cell>
          <cell r="Q583">
            <v>916</v>
          </cell>
          <cell r="R583">
            <v>802</v>
          </cell>
        </row>
        <row r="584">
          <cell r="A584">
            <v>9318</v>
          </cell>
          <cell r="B584" t="str">
            <v>L=</v>
          </cell>
          <cell r="C584">
            <v>25</v>
          </cell>
          <cell r="D584">
            <v>1</v>
          </cell>
          <cell r="E584">
            <v>97.71</v>
          </cell>
          <cell r="F584">
            <v>161.93</v>
          </cell>
          <cell r="G584">
            <v>1.75</v>
          </cell>
          <cell r="H584">
            <v>98.93</v>
          </cell>
          <cell r="I584">
            <v>1094</v>
          </cell>
          <cell r="J584">
            <v>945.5</v>
          </cell>
          <cell r="K584">
            <v>815.9</v>
          </cell>
          <cell r="O584">
            <v>2854</v>
          </cell>
          <cell r="P584">
            <v>1094</v>
          </cell>
          <cell r="Q584">
            <v>945</v>
          </cell>
          <cell r="R584">
            <v>815</v>
          </cell>
        </row>
        <row r="585">
          <cell r="A585">
            <v>9319</v>
          </cell>
          <cell r="B585" t="str">
            <v>L=</v>
          </cell>
          <cell r="C585">
            <v>26</v>
          </cell>
          <cell r="D585">
            <v>1</v>
          </cell>
          <cell r="E585">
            <v>101.14</v>
          </cell>
          <cell r="F585">
            <v>165.36</v>
          </cell>
          <cell r="G585">
            <v>1.71</v>
          </cell>
          <cell r="H585">
            <v>102.36</v>
          </cell>
          <cell r="I585">
            <v>1119.5999999999999</v>
          </cell>
          <cell r="J585">
            <v>980.4</v>
          </cell>
          <cell r="K585">
            <v>834.9</v>
          </cell>
          <cell r="O585">
            <v>2933</v>
          </cell>
          <cell r="P585">
            <v>1119</v>
          </cell>
          <cell r="Q585">
            <v>980</v>
          </cell>
          <cell r="R585">
            <v>834</v>
          </cell>
        </row>
        <row r="586">
          <cell r="A586">
            <v>9320</v>
          </cell>
          <cell r="B586" t="str">
            <v>L=</v>
          </cell>
          <cell r="C586">
            <v>27</v>
          </cell>
          <cell r="D586">
            <v>1</v>
          </cell>
          <cell r="E586">
            <v>104.57</v>
          </cell>
          <cell r="F586">
            <v>168.79</v>
          </cell>
          <cell r="G586">
            <v>1.67</v>
          </cell>
          <cell r="H586">
            <v>105.79</v>
          </cell>
          <cell r="I586">
            <v>1146.4000000000001</v>
          </cell>
          <cell r="J586">
            <v>1016.4</v>
          </cell>
          <cell r="K586">
            <v>854.9</v>
          </cell>
          <cell r="O586">
            <v>3016</v>
          </cell>
          <cell r="P586">
            <v>1146</v>
          </cell>
          <cell r="Q586">
            <v>1016</v>
          </cell>
          <cell r="R586">
            <v>854</v>
          </cell>
        </row>
        <row r="587">
          <cell r="A587">
            <v>9321</v>
          </cell>
          <cell r="B587" t="str">
            <v>L=</v>
          </cell>
          <cell r="C587">
            <v>28</v>
          </cell>
          <cell r="D587">
            <v>1</v>
          </cell>
          <cell r="E587">
            <v>108</v>
          </cell>
          <cell r="F587">
            <v>172.22</v>
          </cell>
          <cell r="G587">
            <v>1.64</v>
          </cell>
          <cell r="H587">
            <v>109.22</v>
          </cell>
          <cell r="I587">
            <v>1167.4000000000001</v>
          </cell>
          <cell r="J587">
            <v>1047.3</v>
          </cell>
          <cell r="K587">
            <v>870.6</v>
          </cell>
          <cell r="O587">
            <v>3084</v>
          </cell>
          <cell r="P587">
            <v>1167</v>
          </cell>
          <cell r="Q587">
            <v>1047</v>
          </cell>
          <cell r="R587">
            <v>870</v>
          </cell>
        </row>
        <row r="588">
          <cell r="A588">
            <v>9322</v>
          </cell>
          <cell r="B588" t="str">
            <v>L=</v>
          </cell>
          <cell r="C588">
            <v>29</v>
          </cell>
          <cell r="D588">
            <v>1</v>
          </cell>
          <cell r="E588">
            <v>111.42</v>
          </cell>
          <cell r="F588">
            <v>175.64</v>
          </cell>
          <cell r="G588">
            <v>1.61</v>
          </cell>
          <cell r="H588">
            <v>112.64</v>
          </cell>
          <cell r="I588">
            <v>1189.0999999999999</v>
          </cell>
          <cell r="J588">
            <v>1078.8</v>
          </cell>
          <cell r="K588">
            <v>886.8</v>
          </cell>
          <cell r="O588">
            <v>3153</v>
          </cell>
          <cell r="P588">
            <v>1189</v>
          </cell>
          <cell r="Q588">
            <v>1078</v>
          </cell>
          <cell r="R588">
            <v>886</v>
          </cell>
        </row>
        <row r="589">
          <cell r="A589">
            <v>9323</v>
          </cell>
          <cell r="B589" t="str">
            <v>L=</v>
          </cell>
          <cell r="C589">
            <v>30</v>
          </cell>
          <cell r="D589">
            <v>1</v>
          </cell>
          <cell r="E589">
            <v>114.85</v>
          </cell>
          <cell r="F589">
            <v>179.07</v>
          </cell>
          <cell r="G589">
            <v>1.58</v>
          </cell>
          <cell r="H589">
            <v>116.07</v>
          </cell>
          <cell r="I589">
            <v>1211.7</v>
          </cell>
          <cell r="J589">
            <v>1111.0999999999999</v>
          </cell>
          <cell r="K589">
            <v>903.6</v>
          </cell>
          <cell r="O589">
            <v>3225</v>
          </cell>
          <cell r="P589">
            <v>1211</v>
          </cell>
          <cell r="Q589">
            <v>1111</v>
          </cell>
          <cell r="R589">
            <v>903</v>
          </cell>
        </row>
        <row r="590">
          <cell r="A590">
            <v>9324</v>
          </cell>
          <cell r="B590" t="str">
            <v>L=</v>
          </cell>
          <cell r="C590">
            <v>31</v>
          </cell>
          <cell r="D590">
            <v>1</v>
          </cell>
          <cell r="E590">
            <v>118.28</v>
          </cell>
          <cell r="F590">
            <v>182.5</v>
          </cell>
          <cell r="G590">
            <v>1.55</v>
          </cell>
          <cell r="H590">
            <v>119.5</v>
          </cell>
          <cell r="I590">
            <v>1235.0999999999999</v>
          </cell>
          <cell r="J590">
            <v>1144.0999999999999</v>
          </cell>
          <cell r="K590">
            <v>921.1</v>
          </cell>
          <cell r="O590">
            <v>3300</v>
          </cell>
          <cell r="P590">
            <v>1235</v>
          </cell>
          <cell r="Q590">
            <v>1144</v>
          </cell>
          <cell r="R590">
            <v>921</v>
          </cell>
        </row>
        <row r="591">
          <cell r="A591">
            <v>9325</v>
          </cell>
          <cell r="B591" t="str">
            <v>L=</v>
          </cell>
          <cell r="C591">
            <v>32</v>
          </cell>
          <cell r="D591">
            <v>1</v>
          </cell>
          <cell r="E591">
            <v>121.71</v>
          </cell>
          <cell r="F591">
            <v>185.93</v>
          </cell>
          <cell r="G591">
            <v>1.52</v>
          </cell>
          <cell r="H591">
            <v>122.93</v>
          </cell>
          <cell r="I591">
            <v>1259.5</v>
          </cell>
          <cell r="J591">
            <v>1178.0999999999999</v>
          </cell>
          <cell r="K591">
            <v>939.3</v>
          </cell>
          <cell r="O591">
            <v>3376</v>
          </cell>
          <cell r="P591">
            <v>1259</v>
          </cell>
          <cell r="Q591">
            <v>1178</v>
          </cell>
          <cell r="R591">
            <v>939</v>
          </cell>
        </row>
        <row r="592">
          <cell r="A592">
            <v>9326</v>
          </cell>
          <cell r="B592" t="str">
            <v>L=</v>
          </cell>
          <cell r="C592">
            <v>33</v>
          </cell>
          <cell r="D592">
            <v>1</v>
          </cell>
          <cell r="E592">
            <v>125.14</v>
          </cell>
          <cell r="F592">
            <v>189.36</v>
          </cell>
          <cell r="G592">
            <v>1.49</v>
          </cell>
          <cell r="H592">
            <v>126.36</v>
          </cell>
          <cell r="I592">
            <v>1284.9000000000001</v>
          </cell>
          <cell r="J592">
            <v>1212.9000000000001</v>
          </cell>
          <cell r="K592">
            <v>958.2</v>
          </cell>
          <cell r="O592">
            <v>3454</v>
          </cell>
          <cell r="P592">
            <v>1284</v>
          </cell>
          <cell r="Q592">
            <v>1212</v>
          </cell>
          <cell r="R592">
            <v>958</v>
          </cell>
        </row>
        <row r="593">
          <cell r="A593">
            <v>9327</v>
          </cell>
          <cell r="B593" t="str">
            <v>L=</v>
          </cell>
          <cell r="C593">
            <v>34</v>
          </cell>
          <cell r="D593">
            <v>1</v>
          </cell>
          <cell r="E593">
            <v>128.57</v>
          </cell>
          <cell r="F593">
            <v>192.79</v>
          </cell>
          <cell r="G593">
            <v>1.47</v>
          </cell>
          <cell r="H593">
            <v>129.79</v>
          </cell>
          <cell r="I593">
            <v>1302.4000000000001</v>
          </cell>
          <cell r="J593">
            <v>1240.3</v>
          </cell>
          <cell r="K593">
            <v>971.3</v>
          </cell>
          <cell r="O593">
            <v>3513</v>
          </cell>
          <cell r="P593">
            <v>1302</v>
          </cell>
          <cell r="Q593">
            <v>1240</v>
          </cell>
          <cell r="R593">
            <v>971</v>
          </cell>
        </row>
        <row r="594">
          <cell r="A594">
            <v>9328</v>
          </cell>
          <cell r="B594" t="str">
            <v>L=</v>
          </cell>
          <cell r="C594">
            <v>35</v>
          </cell>
          <cell r="D594">
            <v>1</v>
          </cell>
          <cell r="E594">
            <v>132</v>
          </cell>
          <cell r="F594">
            <v>196.22</v>
          </cell>
          <cell r="G594">
            <v>1.44</v>
          </cell>
          <cell r="H594">
            <v>133.22</v>
          </cell>
          <cell r="I594">
            <v>1329.5</v>
          </cell>
          <cell r="J594">
            <v>1276.9000000000001</v>
          </cell>
          <cell r="K594">
            <v>991.5</v>
          </cell>
          <cell r="O594">
            <v>3596</v>
          </cell>
          <cell r="P594">
            <v>1329</v>
          </cell>
          <cell r="Q594">
            <v>1276</v>
          </cell>
          <cell r="R594">
            <v>991</v>
          </cell>
        </row>
        <row r="595">
          <cell r="A595">
            <v>9329</v>
          </cell>
          <cell r="B595" t="str">
            <v>L=</v>
          </cell>
          <cell r="C595">
            <v>36</v>
          </cell>
          <cell r="D595">
            <v>1</v>
          </cell>
          <cell r="E595">
            <v>135.41999999999999</v>
          </cell>
          <cell r="F595">
            <v>199.64</v>
          </cell>
          <cell r="G595">
            <v>1.42</v>
          </cell>
          <cell r="H595">
            <v>136.63999999999999</v>
          </cell>
          <cell r="I595">
            <v>1348.2</v>
          </cell>
          <cell r="J595">
            <v>1305.4000000000001</v>
          </cell>
          <cell r="K595">
            <v>1005.5</v>
          </cell>
          <cell r="O595">
            <v>3658</v>
          </cell>
          <cell r="P595">
            <v>1348</v>
          </cell>
          <cell r="Q595">
            <v>1305</v>
          </cell>
          <cell r="R595">
            <v>1005</v>
          </cell>
        </row>
        <row r="596">
          <cell r="A596">
            <v>9330</v>
          </cell>
          <cell r="B596" t="str">
            <v>L=</v>
          </cell>
          <cell r="C596">
            <v>37</v>
          </cell>
          <cell r="D596">
            <v>1</v>
          </cell>
          <cell r="E596">
            <v>138.85</v>
          </cell>
          <cell r="F596">
            <v>203.07</v>
          </cell>
          <cell r="G596">
            <v>1.39</v>
          </cell>
          <cell r="H596">
            <v>140.07</v>
          </cell>
          <cell r="I596">
            <v>1377.3</v>
          </cell>
          <cell r="J596">
            <v>1344</v>
          </cell>
          <cell r="K596">
            <v>1027.2</v>
          </cell>
          <cell r="O596">
            <v>3748</v>
          </cell>
          <cell r="P596">
            <v>1377</v>
          </cell>
          <cell r="Q596">
            <v>1344</v>
          </cell>
          <cell r="R596">
            <v>1027</v>
          </cell>
        </row>
        <row r="597">
          <cell r="A597">
            <v>9331</v>
          </cell>
          <cell r="B597" t="str">
            <v>L=</v>
          </cell>
          <cell r="C597">
            <v>38</v>
          </cell>
          <cell r="D597">
            <v>1</v>
          </cell>
          <cell r="E597">
            <v>142.28</v>
          </cell>
          <cell r="F597">
            <v>206.5</v>
          </cell>
          <cell r="G597">
            <v>1.37</v>
          </cell>
          <cell r="H597">
            <v>143.5</v>
          </cell>
          <cell r="I597">
            <v>1397.4</v>
          </cell>
          <cell r="J597">
            <v>1373.8</v>
          </cell>
          <cell r="K597">
            <v>1042.2</v>
          </cell>
          <cell r="O597">
            <v>3812</v>
          </cell>
          <cell r="P597">
            <v>1397</v>
          </cell>
          <cell r="Q597">
            <v>1373</v>
          </cell>
          <cell r="R597">
            <v>1042</v>
          </cell>
        </row>
        <row r="598">
          <cell r="A598">
            <v>9332</v>
          </cell>
          <cell r="B598" t="str">
            <v>L=</v>
          </cell>
          <cell r="C598">
            <v>39</v>
          </cell>
          <cell r="D598">
            <v>1</v>
          </cell>
          <cell r="E598">
            <v>145.71</v>
          </cell>
          <cell r="F598">
            <v>209.93</v>
          </cell>
          <cell r="G598">
            <v>1.35</v>
          </cell>
          <cell r="H598">
            <v>146.93</v>
          </cell>
          <cell r="I598">
            <v>1418.1</v>
          </cell>
          <cell r="J598">
            <v>1404.1</v>
          </cell>
          <cell r="K598">
            <v>1057.5999999999999</v>
          </cell>
          <cell r="O598">
            <v>3879</v>
          </cell>
          <cell r="P598">
            <v>1418</v>
          </cell>
          <cell r="Q598">
            <v>1404</v>
          </cell>
          <cell r="R598">
            <v>1057</v>
          </cell>
        </row>
        <row r="599">
          <cell r="A599">
            <v>9333</v>
          </cell>
          <cell r="B599" t="str">
            <v>L=</v>
          </cell>
          <cell r="C599">
            <v>40</v>
          </cell>
          <cell r="D599">
            <v>1</v>
          </cell>
          <cell r="E599">
            <v>149.13999999999999</v>
          </cell>
          <cell r="F599">
            <v>213.36</v>
          </cell>
          <cell r="G599">
            <v>1.32</v>
          </cell>
          <cell r="H599">
            <v>150.36000000000001</v>
          </cell>
          <cell r="I599">
            <v>1450.4</v>
          </cell>
          <cell r="J599">
            <v>1445.9</v>
          </cell>
          <cell r="K599">
            <v>1081.5999999999999</v>
          </cell>
          <cell r="O599">
            <v>3976</v>
          </cell>
          <cell r="P599">
            <v>1450</v>
          </cell>
          <cell r="Q599">
            <v>1445</v>
          </cell>
          <cell r="R599">
            <v>1081</v>
          </cell>
        </row>
        <row r="600">
          <cell r="A600">
            <v>9400</v>
          </cell>
          <cell r="B600">
            <v>9400.01</v>
          </cell>
          <cell r="C600">
            <v>9400.02</v>
          </cell>
          <cell r="D600">
            <v>9400.0300000000007</v>
          </cell>
          <cell r="E600">
            <v>9400.0400000000009</v>
          </cell>
          <cell r="F600">
            <v>9400.0500000000011</v>
          </cell>
          <cell r="G600">
            <v>9400.0600000000013</v>
          </cell>
          <cell r="H600">
            <v>9400.0700000000015</v>
          </cell>
          <cell r="I600">
            <v>9400.0800000000017</v>
          </cell>
          <cell r="J600">
            <v>9400.090000000002</v>
          </cell>
          <cell r="K600">
            <v>9400.1000000000022</v>
          </cell>
          <cell r="L600">
            <v>9400.1100000000024</v>
          </cell>
          <cell r="M600">
            <v>9400.1200000000026</v>
          </cell>
          <cell r="N600">
            <v>9400.1300000000028</v>
          </cell>
          <cell r="O600">
            <v>9400.1400000000031</v>
          </cell>
          <cell r="P600">
            <v>9400.1500000000033</v>
          </cell>
          <cell r="Q600">
            <v>9400.1600000000035</v>
          </cell>
          <cell r="R600">
            <v>9400.1700000000037</v>
          </cell>
        </row>
        <row r="601">
          <cell r="E601" t="str">
            <v>산</v>
          </cell>
          <cell r="G601" t="str">
            <v>출</v>
          </cell>
          <cell r="I601" t="str">
            <v>내</v>
          </cell>
          <cell r="K601" t="str">
            <v>역</v>
          </cell>
          <cell r="O601" t="str">
            <v>계</v>
          </cell>
          <cell r="P601" t="str">
            <v>노무비</v>
          </cell>
          <cell r="Q601" t="str">
            <v>재료비</v>
          </cell>
          <cell r="R601" t="str">
            <v>경  비</v>
          </cell>
        </row>
        <row r="603">
          <cell r="A603" t="str">
            <v>뒷체움 잡석운반(1㎥)</v>
          </cell>
        </row>
        <row r="604">
          <cell r="B604" t="str">
            <v>1. 혼합골재 구입(150mm내외)</v>
          </cell>
        </row>
        <row r="605">
          <cell r="C605">
            <v>1</v>
          </cell>
          <cell r="D605" t="str">
            <v>*</v>
          </cell>
          <cell r="E605">
            <v>6000</v>
          </cell>
          <cell r="G605" t="str">
            <v>/</v>
          </cell>
          <cell r="H605">
            <v>0.81</v>
          </cell>
          <cell r="I605" t="str">
            <v>=</v>
          </cell>
          <cell r="J605">
            <v>7407.4</v>
          </cell>
          <cell r="Q605" t="str">
            <v>별  산</v>
          </cell>
        </row>
        <row r="607">
          <cell r="B607" t="str">
            <v>2. 운반(D/T10.5ton)</v>
          </cell>
        </row>
        <row r="608">
          <cell r="C608" t="str">
            <v>q =</v>
          </cell>
          <cell r="D608">
            <v>10.5</v>
          </cell>
          <cell r="E608" t="str">
            <v>/</v>
          </cell>
          <cell r="F608">
            <v>2</v>
          </cell>
          <cell r="G608" t="str">
            <v>*</v>
          </cell>
          <cell r="H608">
            <v>1.175</v>
          </cell>
          <cell r="I608" t="str">
            <v>=</v>
          </cell>
          <cell r="J608">
            <v>6.16</v>
          </cell>
          <cell r="L608" t="str">
            <v>E =</v>
          </cell>
          <cell r="M608">
            <v>0.9</v>
          </cell>
        </row>
        <row r="609">
          <cell r="C609" t="str">
            <v>n =</v>
          </cell>
          <cell r="D609">
            <v>6.16</v>
          </cell>
          <cell r="E609" t="str">
            <v>/</v>
          </cell>
          <cell r="F609">
            <v>1.72</v>
          </cell>
          <cell r="G609" t="str">
            <v>*</v>
          </cell>
          <cell r="H609">
            <v>1</v>
          </cell>
          <cell r="I609" t="str">
            <v>=</v>
          </cell>
          <cell r="J609">
            <v>3.58</v>
          </cell>
          <cell r="L609" t="str">
            <v>F =</v>
          </cell>
          <cell r="M609">
            <v>0.81</v>
          </cell>
        </row>
        <row r="610">
          <cell r="C610" t="str">
            <v>t1 =</v>
          </cell>
          <cell r="D610">
            <v>38.4</v>
          </cell>
          <cell r="E610" t="str">
            <v>*</v>
          </cell>
          <cell r="F610">
            <v>3.58</v>
          </cell>
          <cell r="G610" t="str">
            <v>/</v>
          </cell>
          <cell r="H610">
            <v>60</v>
          </cell>
          <cell r="I610" t="str">
            <v>*</v>
          </cell>
          <cell r="J610">
            <v>0.6</v>
          </cell>
          <cell r="K610" t="str">
            <v>=</v>
          </cell>
          <cell r="L610">
            <v>3.81</v>
          </cell>
        </row>
        <row r="611">
          <cell r="C611" t="str">
            <v>t2=(</v>
          </cell>
          <cell r="D611">
            <v>8</v>
          </cell>
          <cell r="E611" t="str">
            <v>/</v>
          </cell>
          <cell r="F611">
            <v>35</v>
          </cell>
          <cell r="G611" t="str">
            <v>+</v>
          </cell>
          <cell r="H611">
            <v>1</v>
          </cell>
          <cell r="I611" t="str">
            <v>/</v>
          </cell>
          <cell r="J611">
            <v>10</v>
          </cell>
          <cell r="K611" t="str">
            <v>)  *</v>
          </cell>
          <cell r="L611">
            <v>2</v>
          </cell>
          <cell r="M611" t="str">
            <v>*</v>
          </cell>
          <cell r="N611">
            <v>60</v>
          </cell>
        </row>
        <row r="612">
          <cell r="C612" t="str">
            <v>=</v>
          </cell>
          <cell r="D612">
            <v>39</v>
          </cell>
        </row>
        <row r="613">
          <cell r="C613" t="str">
            <v>t3 =</v>
          </cell>
          <cell r="D613">
            <v>0.8</v>
          </cell>
          <cell r="F613" t="str">
            <v>t4 =</v>
          </cell>
          <cell r="G613">
            <v>0.42</v>
          </cell>
        </row>
        <row r="614">
          <cell r="C614" t="str">
            <v>CM =</v>
          </cell>
          <cell r="D614" t="str">
            <v xml:space="preserve"> t1+ t2+ t3+ t4</v>
          </cell>
          <cell r="H614" t="str">
            <v>=</v>
          </cell>
          <cell r="I614">
            <v>44.03</v>
          </cell>
        </row>
        <row r="615">
          <cell r="C615" t="str">
            <v>Q = 60 * q *  F * E / CM</v>
          </cell>
        </row>
        <row r="616">
          <cell r="C616" t="str">
            <v>=</v>
          </cell>
          <cell r="D616">
            <v>6.11</v>
          </cell>
          <cell r="F616" t="str">
            <v>㎥/hr</v>
          </cell>
        </row>
        <row r="618">
          <cell r="C618" t="str">
            <v>노무비</v>
          </cell>
          <cell r="E618">
            <v>11262</v>
          </cell>
          <cell r="G618" t="str">
            <v>/</v>
          </cell>
          <cell r="H618" t="str">
            <v>Q</v>
          </cell>
          <cell r="I618" t="str">
            <v>=</v>
          </cell>
          <cell r="J618">
            <v>1843.2</v>
          </cell>
          <cell r="O618">
            <v>1843.2</v>
          </cell>
          <cell r="P618">
            <v>1843.2</v>
          </cell>
        </row>
        <row r="619">
          <cell r="C619" t="str">
            <v>재료비</v>
          </cell>
          <cell r="E619">
            <v>15932</v>
          </cell>
          <cell r="G619" t="str">
            <v>/</v>
          </cell>
          <cell r="H619" t="str">
            <v>Q</v>
          </cell>
          <cell r="I619" t="str">
            <v>=</v>
          </cell>
          <cell r="J619">
            <v>2607.5</v>
          </cell>
          <cell r="O619">
            <v>2607.5</v>
          </cell>
          <cell r="Q619">
            <v>2607.5</v>
          </cell>
        </row>
        <row r="620">
          <cell r="C620" t="str">
            <v>경  비</v>
          </cell>
          <cell r="E620">
            <v>8399</v>
          </cell>
          <cell r="G620" t="str">
            <v>/</v>
          </cell>
          <cell r="H620" t="str">
            <v>Q</v>
          </cell>
          <cell r="I620" t="str">
            <v>=</v>
          </cell>
          <cell r="J620">
            <v>1374.6</v>
          </cell>
          <cell r="O620">
            <v>1374.6</v>
          </cell>
          <cell r="R620">
            <v>1374.6</v>
          </cell>
        </row>
        <row r="621">
          <cell r="C621" t="str">
            <v>소계</v>
          </cell>
          <cell r="O621">
            <v>5825</v>
          </cell>
          <cell r="P621">
            <v>1843.2</v>
          </cell>
          <cell r="Q621">
            <v>2607.5</v>
          </cell>
          <cell r="R621">
            <v>1374.6</v>
          </cell>
        </row>
        <row r="623">
          <cell r="B623" t="str">
            <v>3. 할증(1항 및 2항의 4%)</v>
          </cell>
        </row>
        <row r="624">
          <cell r="C624" t="str">
            <v>노무비</v>
          </cell>
          <cell r="E624">
            <v>1843</v>
          </cell>
          <cell r="G624" t="str">
            <v>*</v>
          </cell>
          <cell r="H624">
            <v>0.04</v>
          </cell>
          <cell r="I624" t="str">
            <v>=</v>
          </cell>
          <cell r="J624">
            <v>73.7</v>
          </cell>
          <cell r="O624">
            <v>73.7</v>
          </cell>
          <cell r="P624">
            <v>73.7</v>
          </cell>
        </row>
        <row r="625">
          <cell r="C625" t="str">
            <v>재료비</v>
          </cell>
          <cell r="E625">
            <v>10014</v>
          </cell>
          <cell r="G625" t="str">
            <v>*</v>
          </cell>
          <cell r="H625">
            <v>0.04</v>
          </cell>
          <cell r="I625" t="str">
            <v>=</v>
          </cell>
          <cell r="J625">
            <v>400.5</v>
          </cell>
          <cell r="O625">
            <v>400.5</v>
          </cell>
          <cell r="Q625">
            <v>400.5</v>
          </cell>
        </row>
        <row r="626">
          <cell r="C626" t="str">
            <v>경  비</v>
          </cell>
          <cell r="E626">
            <v>1374</v>
          </cell>
          <cell r="G626" t="str">
            <v>*</v>
          </cell>
          <cell r="H626">
            <v>0.04</v>
          </cell>
          <cell r="I626" t="str">
            <v>=</v>
          </cell>
          <cell r="J626">
            <v>54.9</v>
          </cell>
          <cell r="O626">
            <v>54.9</v>
          </cell>
          <cell r="R626">
            <v>54.9</v>
          </cell>
        </row>
        <row r="627">
          <cell r="C627" t="str">
            <v>소계</v>
          </cell>
          <cell r="O627">
            <v>529</v>
          </cell>
          <cell r="P627">
            <v>73.7</v>
          </cell>
          <cell r="Q627">
            <v>400.5</v>
          </cell>
          <cell r="R627">
            <v>54.9</v>
          </cell>
        </row>
        <row r="631">
          <cell r="B631" t="str">
            <v>4. 부설</v>
          </cell>
        </row>
        <row r="632">
          <cell r="C632" t="str">
            <v>보통인부</v>
          </cell>
          <cell r="E632">
            <v>0.5</v>
          </cell>
          <cell r="F632" t="str">
            <v>*</v>
          </cell>
          <cell r="G632">
            <v>37480</v>
          </cell>
          <cell r="I632" t="str">
            <v>=</v>
          </cell>
          <cell r="J632">
            <v>18740</v>
          </cell>
          <cell r="O632">
            <v>18740</v>
          </cell>
          <cell r="P632">
            <v>18740</v>
          </cell>
        </row>
        <row r="633">
          <cell r="C633" t="str">
            <v>소계</v>
          </cell>
          <cell r="O633">
            <v>18740</v>
          </cell>
          <cell r="P633">
            <v>18740</v>
          </cell>
        </row>
        <row r="634">
          <cell r="O634">
            <v>25093</v>
          </cell>
          <cell r="P634">
            <v>20656</v>
          </cell>
          <cell r="Q634">
            <v>3008</v>
          </cell>
          <cell r="R634">
            <v>1429</v>
          </cell>
        </row>
        <row r="636">
          <cell r="A636" t="str">
            <v xml:space="preserve"> </v>
          </cell>
          <cell r="B636" t="str">
            <v xml:space="preserve"> </v>
          </cell>
          <cell r="C636" t="str">
            <v>포장</v>
          </cell>
          <cell r="D636" t="str">
            <v>비포장</v>
          </cell>
          <cell r="E636" t="str">
            <v>t2</v>
          </cell>
          <cell r="F636" t="str">
            <v>CM</v>
          </cell>
          <cell r="G636" t="str">
            <v>Q</v>
          </cell>
          <cell r="H636" t="str">
            <v>노무비</v>
          </cell>
          <cell r="I636" t="str">
            <v>할증</v>
          </cell>
          <cell r="J636" t="str">
            <v>재료비</v>
          </cell>
          <cell r="K636" t="str">
            <v>할증</v>
          </cell>
          <cell r="L636" t="str">
            <v>경비</v>
          </cell>
          <cell r="M636" t="str">
            <v>할증</v>
          </cell>
        </row>
        <row r="637">
          <cell r="A637">
            <v>9401</v>
          </cell>
          <cell r="B637" t="str">
            <v>L=</v>
          </cell>
          <cell r="C637">
            <v>8</v>
          </cell>
          <cell r="D637">
            <v>1</v>
          </cell>
          <cell r="E637">
            <v>39</v>
          </cell>
          <cell r="F637">
            <v>44.03</v>
          </cell>
          <cell r="G637">
            <v>6.11</v>
          </cell>
          <cell r="H637">
            <v>1843.2</v>
          </cell>
          <cell r="I637">
            <v>73.72</v>
          </cell>
          <cell r="J637">
            <v>2607.52</v>
          </cell>
          <cell r="K637">
            <v>400.5</v>
          </cell>
          <cell r="L637">
            <v>1374.63</v>
          </cell>
          <cell r="M637">
            <v>54.98</v>
          </cell>
          <cell r="O637">
            <v>25093</v>
          </cell>
          <cell r="P637">
            <v>20656</v>
          </cell>
          <cell r="Q637">
            <v>3008</v>
          </cell>
          <cell r="R637">
            <v>1429</v>
          </cell>
        </row>
        <row r="638">
          <cell r="A638">
            <v>9402</v>
          </cell>
          <cell r="B638" t="str">
            <v>L=</v>
          </cell>
          <cell r="C638">
            <v>9</v>
          </cell>
          <cell r="D638">
            <v>1</v>
          </cell>
          <cell r="E638">
            <v>42</v>
          </cell>
          <cell r="F638">
            <v>47.03</v>
          </cell>
          <cell r="G638">
            <v>5.72</v>
          </cell>
          <cell r="H638">
            <v>1968.88</v>
          </cell>
          <cell r="I638">
            <v>78.75</v>
          </cell>
          <cell r="J638">
            <v>2785.31</v>
          </cell>
          <cell r="K638">
            <v>407.7</v>
          </cell>
          <cell r="L638">
            <v>1468.35</v>
          </cell>
          <cell r="M638">
            <v>58.73</v>
          </cell>
          <cell r="O638">
            <v>25507</v>
          </cell>
          <cell r="P638">
            <v>20787</v>
          </cell>
          <cell r="Q638">
            <v>3193</v>
          </cell>
          <cell r="R638">
            <v>1527</v>
          </cell>
        </row>
        <row r="639">
          <cell r="A639">
            <v>9403</v>
          </cell>
          <cell r="B639" t="str">
            <v>L=</v>
          </cell>
          <cell r="C639">
            <v>10</v>
          </cell>
          <cell r="D639">
            <v>1</v>
          </cell>
          <cell r="E639">
            <v>46</v>
          </cell>
          <cell r="F639">
            <v>51.03</v>
          </cell>
          <cell r="G639">
            <v>5.28</v>
          </cell>
          <cell r="H639">
            <v>2132.9499999999998</v>
          </cell>
          <cell r="I639">
            <v>85.31</v>
          </cell>
          <cell r="J639">
            <v>3017.42</v>
          </cell>
          <cell r="K639">
            <v>416.9</v>
          </cell>
          <cell r="L639">
            <v>1590.71</v>
          </cell>
          <cell r="M639">
            <v>63.62</v>
          </cell>
          <cell r="O639">
            <v>26046</v>
          </cell>
          <cell r="P639">
            <v>20958</v>
          </cell>
          <cell r="Q639">
            <v>3434</v>
          </cell>
          <cell r="R639">
            <v>1654</v>
          </cell>
        </row>
        <row r="640">
          <cell r="A640">
            <v>9404</v>
          </cell>
          <cell r="B640" t="str">
            <v>L=</v>
          </cell>
          <cell r="C640">
            <v>11</v>
          </cell>
          <cell r="D640">
            <v>1</v>
          </cell>
          <cell r="E640">
            <v>49</v>
          </cell>
          <cell r="F640">
            <v>54.03</v>
          </cell>
          <cell r="G640">
            <v>4.9800000000000004</v>
          </cell>
          <cell r="H640">
            <v>2261.44</v>
          </cell>
          <cell r="I640">
            <v>90.45</v>
          </cell>
          <cell r="J640">
            <v>3199.19</v>
          </cell>
          <cell r="K640">
            <v>424.2</v>
          </cell>
          <cell r="L640">
            <v>1686.54</v>
          </cell>
          <cell r="M640">
            <v>67.459999999999994</v>
          </cell>
          <cell r="O640">
            <v>26468</v>
          </cell>
          <cell r="P640">
            <v>21091</v>
          </cell>
          <cell r="Q640">
            <v>3623</v>
          </cell>
          <cell r="R640">
            <v>1754</v>
          </cell>
        </row>
        <row r="641">
          <cell r="A641">
            <v>9405</v>
          </cell>
          <cell r="B641" t="str">
            <v>L=</v>
          </cell>
          <cell r="C641">
            <v>12</v>
          </cell>
          <cell r="D641">
            <v>1</v>
          </cell>
          <cell r="E641">
            <v>53</v>
          </cell>
          <cell r="F641">
            <v>58.03</v>
          </cell>
          <cell r="G641">
            <v>4.6399999999999997</v>
          </cell>
          <cell r="H641">
            <v>2427.15</v>
          </cell>
          <cell r="I641">
            <v>97.08</v>
          </cell>
          <cell r="J641">
            <v>3433.62</v>
          </cell>
          <cell r="K641">
            <v>433.6</v>
          </cell>
          <cell r="L641">
            <v>1810.12</v>
          </cell>
          <cell r="M641">
            <v>72.400000000000006</v>
          </cell>
          <cell r="O641">
            <v>27013</v>
          </cell>
          <cell r="P641">
            <v>21264</v>
          </cell>
          <cell r="Q641">
            <v>3867</v>
          </cell>
          <cell r="R641">
            <v>1882</v>
          </cell>
        </row>
        <row r="642">
          <cell r="A642">
            <v>9406</v>
          </cell>
          <cell r="B642" t="str">
            <v>L=</v>
          </cell>
          <cell r="C642">
            <v>13</v>
          </cell>
          <cell r="D642">
            <v>1</v>
          </cell>
          <cell r="E642">
            <v>56</v>
          </cell>
          <cell r="F642">
            <v>61.03</v>
          </cell>
          <cell r="G642">
            <v>4.41</v>
          </cell>
          <cell r="H642">
            <v>2553.7399999999998</v>
          </cell>
          <cell r="I642">
            <v>102.14</v>
          </cell>
          <cell r="J642">
            <v>3612.69</v>
          </cell>
          <cell r="K642">
            <v>440.8</v>
          </cell>
          <cell r="L642">
            <v>1904.53</v>
          </cell>
          <cell r="M642">
            <v>76.180000000000007</v>
          </cell>
          <cell r="O642">
            <v>27428</v>
          </cell>
          <cell r="P642">
            <v>21395</v>
          </cell>
          <cell r="Q642">
            <v>4053</v>
          </cell>
          <cell r="R642">
            <v>1980</v>
          </cell>
        </row>
        <row r="643">
          <cell r="A643">
            <v>9407</v>
          </cell>
          <cell r="B643" t="str">
            <v>L=</v>
          </cell>
          <cell r="C643">
            <v>14</v>
          </cell>
          <cell r="D643">
            <v>1</v>
          </cell>
          <cell r="E643">
            <v>60</v>
          </cell>
          <cell r="F643">
            <v>65.03</v>
          </cell>
          <cell r="G643">
            <v>4.1399999999999997</v>
          </cell>
          <cell r="H643">
            <v>2720.28</v>
          </cell>
          <cell r="I643">
            <v>108.81</v>
          </cell>
          <cell r="J643">
            <v>3848.3</v>
          </cell>
          <cell r="K643">
            <v>450.2</v>
          </cell>
          <cell r="L643">
            <v>2028.74</v>
          </cell>
          <cell r="M643">
            <v>81.14</v>
          </cell>
          <cell r="O643">
            <v>27976</v>
          </cell>
          <cell r="P643">
            <v>21569</v>
          </cell>
          <cell r="Q643">
            <v>4298</v>
          </cell>
          <cell r="R643">
            <v>2109</v>
          </cell>
        </row>
        <row r="644">
          <cell r="A644">
            <v>9408</v>
          </cell>
          <cell r="B644" t="str">
            <v>L=</v>
          </cell>
          <cell r="C644">
            <v>15</v>
          </cell>
          <cell r="D644">
            <v>1</v>
          </cell>
          <cell r="E644">
            <v>63</v>
          </cell>
          <cell r="F644">
            <v>68.03</v>
          </cell>
          <cell r="G644">
            <v>3.96</v>
          </cell>
          <cell r="H644">
            <v>2843.93</v>
          </cell>
          <cell r="I644">
            <v>113.75</v>
          </cell>
          <cell r="J644">
            <v>4023.23</v>
          </cell>
          <cell r="K644">
            <v>457.2</v>
          </cell>
          <cell r="L644">
            <v>2120.9499999999998</v>
          </cell>
          <cell r="M644">
            <v>84.83</v>
          </cell>
          <cell r="O644">
            <v>28382</v>
          </cell>
          <cell r="P644">
            <v>21697</v>
          </cell>
          <cell r="Q644">
            <v>4480</v>
          </cell>
          <cell r="R644">
            <v>2205</v>
          </cell>
        </row>
        <row r="645">
          <cell r="A645">
            <v>9409</v>
          </cell>
          <cell r="B645" t="str">
            <v>L=</v>
          </cell>
          <cell r="C645">
            <v>16</v>
          </cell>
          <cell r="D645">
            <v>1</v>
          </cell>
          <cell r="E645">
            <v>66</v>
          </cell>
          <cell r="F645">
            <v>71.03</v>
          </cell>
          <cell r="G645">
            <v>3.79</v>
          </cell>
          <cell r="H645">
            <v>2971.5</v>
          </cell>
          <cell r="I645">
            <v>118.86</v>
          </cell>
          <cell r="J645">
            <v>4203.6899999999996</v>
          </cell>
          <cell r="K645">
            <v>464.4</v>
          </cell>
          <cell r="L645">
            <v>2216.09</v>
          </cell>
          <cell r="M645">
            <v>88.64</v>
          </cell>
          <cell r="O645">
            <v>28802</v>
          </cell>
          <cell r="P645">
            <v>21830</v>
          </cell>
          <cell r="Q645">
            <v>4668</v>
          </cell>
          <cell r="R645">
            <v>2304</v>
          </cell>
        </row>
        <row r="646">
          <cell r="A646">
            <v>9410</v>
          </cell>
          <cell r="B646" t="str">
            <v>L=</v>
          </cell>
          <cell r="C646">
            <v>17</v>
          </cell>
          <cell r="D646">
            <v>1</v>
          </cell>
          <cell r="E646">
            <v>70</v>
          </cell>
          <cell r="F646">
            <v>75.03</v>
          </cell>
          <cell r="G646">
            <v>3.59</v>
          </cell>
          <cell r="H646">
            <v>3137.04</v>
          </cell>
          <cell r="I646">
            <v>125.48</v>
          </cell>
          <cell r="J646">
            <v>4437.88</v>
          </cell>
          <cell r="K646">
            <v>473.8</v>
          </cell>
          <cell r="L646">
            <v>2339.5500000000002</v>
          </cell>
          <cell r="M646">
            <v>93.58</v>
          </cell>
          <cell r="O646">
            <v>29346</v>
          </cell>
          <cell r="P646">
            <v>22002</v>
          </cell>
          <cell r="Q646">
            <v>4911</v>
          </cell>
          <cell r="R646">
            <v>2433</v>
          </cell>
        </row>
        <row r="647">
          <cell r="A647">
            <v>9411</v>
          </cell>
          <cell r="B647" t="str">
            <v>L=</v>
          </cell>
          <cell r="C647">
            <v>18</v>
          </cell>
          <cell r="D647">
            <v>1</v>
          </cell>
          <cell r="E647">
            <v>73</v>
          </cell>
          <cell r="F647">
            <v>78.03</v>
          </cell>
          <cell r="G647">
            <v>3.45</v>
          </cell>
          <cell r="H647">
            <v>3264.34</v>
          </cell>
          <cell r="I647">
            <v>130.57</v>
          </cell>
          <cell r="J647">
            <v>4617.97</v>
          </cell>
          <cell r="K647">
            <v>481</v>
          </cell>
          <cell r="L647">
            <v>2434.4899999999998</v>
          </cell>
          <cell r="M647">
            <v>97.37</v>
          </cell>
          <cell r="O647">
            <v>29763</v>
          </cell>
          <cell r="P647">
            <v>22134</v>
          </cell>
          <cell r="Q647">
            <v>5098</v>
          </cell>
          <cell r="R647">
            <v>2531</v>
          </cell>
        </row>
        <row r="648">
          <cell r="A648">
            <v>9412</v>
          </cell>
          <cell r="B648" t="str">
            <v>L=</v>
          </cell>
          <cell r="C648">
            <v>19</v>
          </cell>
          <cell r="D648">
            <v>1</v>
          </cell>
          <cell r="E648">
            <v>77</v>
          </cell>
          <cell r="F648">
            <v>82.03</v>
          </cell>
          <cell r="G648">
            <v>3.28</v>
          </cell>
          <cell r="H648">
            <v>3433.53</v>
          </cell>
          <cell r="I648">
            <v>137.34</v>
          </cell>
          <cell r="J648">
            <v>4857.3100000000004</v>
          </cell>
          <cell r="K648">
            <v>490.5</v>
          </cell>
          <cell r="L648">
            <v>2560.67</v>
          </cell>
          <cell r="M648">
            <v>102.42</v>
          </cell>
          <cell r="O648">
            <v>30320</v>
          </cell>
          <cell r="P648">
            <v>22310</v>
          </cell>
          <cell r="Q648">
            <v>5347</v>
          </cell>
          <cell r="R648">
            <v>2663</v>
          </cell>
        </row>
        <row r="649">
          <cell r="A649">
            <v>9413</v>
          </cell>
          <cell r="B649" t="str">
            <v>L=</v>
          </cell>
          <cell r="C649">
            <v>20</v>
          </cell>
          <cell r="D649">
            <v>1</v>
          </cell>
          <cell r="E649">
            <v>80</v>
          </cell>
          <cell r="F649">
            <v>85.03</v>
          </cell>
          <cell r="G649">
            <v>3.16</v>
          </cell>
          <cell r="H649">
            <v>3563.92</v>
          </cell>
          <cell r="I649">
            <v>142.55000000000001</v>
          </cell>
          <cell r="J649">
            <v>5041.7700000000004</v>
          </cell>
          <cell r="K649">
            <v>497.9</v>
          </cell>
          <cell r="L649">
            <v>2657.91</v>
          </cell>
          <cell r="M649">
            <v>106.31</v>
          </cell>
          <cell r="O649">
            <v>30749</v>
          </cell>
          <cell r="P649">
            <v>22446</v>
          </cell>
          <cell r="Q649">
            <v>5539</v>
          </cell>
          <cell r="R649">
            <v>2764</v>
          </cell>
        </row>
        <row r="650">
          <cell r="A650">
            <v>9414</v>
          </cell>
          <cell r="B650" t="str">
            <v>L=</v>
          </cell>
          <cell r="C650">
            <v>21</v>
          </cell>
          <cell r="D650">
            <v>1</v>
          </cell>
          <cell r="E650">
            <v>84</v>
          </cell>
          <cell r="F650">
            <v>89.03</v>
          </cell>
          <cell r="G650">
            <v>3.02</v>
          </cell>
          <cell r="H650">
            <v>3729.13</v>
          </cell>
          <cell r="I650">
            <v>149.16</v>
          </cell>
          <cell r="J650">
            <v>5275.49</v>
          </cell>
          <cell r="K650">
            <v>507.3</v>
          </cell>
          <cell r="L650">
            <v>2781.12</v>
          </cell>
          <cell r="M650">
            <v>111.24</v>
          </cell>
          <cell r="O650">
            <v>31292</v>
          </cell>
          <cell r="P650">
            <v>22618</v>
          </cell>
          <cell r="Q650">
            <v>5782</v>
          </cell>
          <cell r="R650">
            <v>2892</v>
          </cell>
        </row>
        <row r="651">
          <cell r="A651">
            <v>9415</v>
          </cell>
          <cell r="B651" t="str">
            <v>L=</v>
          </cell>
          <cell r="C651">
            <v>22</v>
          </cell>
          <cell r="D651">
            <v>1</v>
          </cell>
          <cell r="E651">
            <v>87</v>
          </cell>
          <cell r="F651">
            <v>92.03</v>
          </cell>
          <cell r="G651">
            <v>2.92</v>
          </cell>
          <cell r="H651">
            <v>3856.84</v>
          </cell>
          <cell r="I651">
            <v>154.27000000000001</v>
          </cell>
          <cell r="J651">
            <v>5456.16</v>
          </cell>
          <cell r="K651">
            <v>514.5</v>
          </cell>
          <cell r="L651">
            <v>2876.36</v>
          </cell>
          <cell r="M651">
            <v>115.05</v>
          </cell>
          <cell r="O651">
            <v>31712</v>
          </cell>
          <cell r="P651">
            <v>22751</v>
          </cell>
          <cell r="Q651">
            <v>5970</v>
          </cell>
          <cell r="R651">
            <v>2991</v>
          </cell>
        </row>
        <row r="652">
          <cell r="A652">
            <v>9416</v>
          </cell>
          <cell r="B652" t="str">
            <v>L=</v>
          </cell>
          <cell r="C652">
            <v>23</v>
          </cell>
          <cell r="D652">
            <v>1</v>
          </cell>
          <cell r="E652">
            <v>90</v>
          </cell>
          <cell r="F652">
            <v>95.03</v>
          </cell>
          <cell r="G652">
            <v>2.83</v>
          </cell>
          <cell r="H652">
            <v>3979.5</v>
          </cell>
          <cell r="I652">
            <v>159.18</v>
          </cell>
          <cell r="J652">
            <v>5629.68</v>
          </cell>
          <cell r="K652">
            <v>521.4</v>
          </cell>
          <cell r="L652">
            <v>2967.84</v>
          </cell>
          <cell r="M652">
            <v>118.71</v>
          </cell>
          <cell r="O652">
            <v>32115</v>
          </cell>
          <cell r="P652">
            <v>22878</v>
          </cell>
          <cell r="Q652">
            <v>6151</v>
          </cell>
          <cell r="R652">
            <v>3086</v>
          </cell>
        </row>
        <row r="653">
          <cell r="A653">
            <v>9417</v>
          </cell>
          <cell r="B653" t="str">
            <v>L=</v>
          </cell>
          <cell r="C653">
            <v>24</v>
          </cell>
          <cell r="D653">
            <v>1</v>
          </cell>
          <cell r="E653">
            <v>94</v>
          </cell>
          <cell r="F653">
            <v>99.03</v>
          </cell>
          <cell r="G653">
            <v>2.72</v>
          </cell>
          <cell r="H653">
            <v>4140.4399999999996</v>
          </cell>
          <cell r="I653">
            <v>165.61</v>
          </cell>
          <cell r="J653">
            <v>5857.35</v>
          </cell>
          <cell r="K653">
            <v>530.5</v>
          </cell>
          <cell r="L653">
            <v>3087.86</v>
          </cell>
          <cell r="M653">
            <v>123.51</v>
          </cell>
          <cell r="O653">
            <v>32644</v>
          </cell>
          <cell r="P653">
            <v>23046</v>
          </cell>
          <cell r="Q653">
            <v>6387</v>
          </cell>
          <cell r="R653">
            <v>3211</v>
          </cell>
        </row>
        <row r="654">
          <cell r="A654">
            <v>9418</v>
          </cell>
          <cell r="B654" t="str">
            <v>L=</v>
          </cell>
          <cell r="C654">
            <v>25</v>
          </cell>
          <cell r="D654">
            <v>1</v>
          </cell>
          <cell r="E654">
            <v>97</v>
          </cell>
          <cell r="F654">
            <v>102.03</v>
          </cell>
          <cell r="G654">
            <v>2.64</v>
          </cell>
          <cell r="H654">
            <v>4265.8999999999996</v>
          </cell>
          <cell r="I654">
            <v>170.63</v>
          </cell>
          <cell r="J654">
            <v>6034.84</v>
          </cell>
          <cell r="K654">
            <v>537.6</v>
          </cell>
          <cell r="L654">
            <v>3181.43</v>
          </cell>
          <cell r="M654">
            <v>127.25</v>
          </cell>
          <cell r="O654">
            <v>33056</v>
          </cell>
          <cell r="P654">
            <v>23176</v>
          </cell>
          <cell r="Q654">
            <v>6572</v>
          </cell>
          <cell r="R654">
            <v>3308</v>
          </cell>
        </row>
        <row r="655">
          <cell r="A655">
            <v>9419</v>
          </cell>
          <cell r="B655" t="str">
            <v>L=</v>
          </cell>
          <cell r="C655">
            <v>26</v>
          </cell>
          <cell r="D655">
            <v>1</v>
          </cell>
          <cell r="E655">
            <v>101</v>
          </cell>
          <cell r="F655">
            <v>106.03</v>
          </cell>
          <cell r="G655">
            <v>2.54</v>
          </cell>
          <cell r="H655">
            <v>4433.8500000000004</v>
          </cell>
          <cell r="I655">
            <v>177.35</v>
          </cell>
          <cell r="J655">
            <v>6272.44</v>
          </cell>
          <cell r="K655">
            <v>547.1</v>
          </cell>
          <cell r="L655">
            <v>3306.69</v>
          </cell>
          <cell r="M655">
            <v>132.26</v>
          </cell>
          <cell r="O655">
            <v>33608</v>
          </cell>
          <cell r="P655">
            <v>23351</v>
          </cell>
          <cell r="Q655">
            <v>6819</v>
          </cell>
          <cell r="R655">
            <v>3438</v>
          </cell>
        </row>
        <row r="656">
          <cell r="A656">
            <v>9420</v>
          </cell>
          <cell r="B656" t="str">
            <v>L=</v>
          </cell>
          <cell r="C656">
            <v>27</v>
          </cell>
          <cell r="D656">
            <v>1</v>
          </cell>
          <cell r="E656">
            <v>104</v>
          </cell>
          <cell r="F656">
            <v>109.03</v>
          </cell>
          <cell r="G656">
            <v>2.4700000000000002</v>
          </cell>
          <cell r="H656">
            <v>4559.51</v>
          </cell>
          <cell r="I656">
            <v>182.38</v>
          </cell>
          <cell r="J656">
            <v>6450.2</v>
          </cell>
          <cell r="K656">
            <v>554.29999999999995</v>
          </cell>
          <cell r="L656">
            <v>3400.4</v>
          </cell>
          <cell r="M656">
            <v>136.01</v>
          </cell>
          <cell r="O656">
            <v>34021</v>
          </cell>
          <cell r="P656">
            <v>23481</v>
          </cell>
          <cell r="Q656">
            <v>7004</v>
          </cell>
          <cell r="R656">
            <v>3536</v>
          </cell>
        </row>
        <row r="657">
          <cell r="A657">
            <v>9421</v>
          </cell>
          <cell r="B657" t="str">
            <v>L=</v>
          </cell>
          <cell r="C657">
            <v>28</v>
          </cell>
          <cell r="D657">
            <v>1</v>
          </cell>
          <cell r="E657">
            <v>108</v>
          </cell>
          <cell r="F657">
            <v>113.03</v>
          </cell>
          <cell r="G657">
            <v>2.38</v>
          </cell>
          <cell r="H657">
            <v>4731.93</v>
          </cell>
          <cell r="I657">
            <v>189.27</v>
          </cell>
          <cell r="J657">
            <v>6694.11</v>
          </cell>
          <cell r="K657">
            <v>564</v>
          </cell>
          <cell r="L657">
            <v>3528.99</v>
          </cell>
          <cell r="M657">
            <v>141.15</v>
          </cell>
          <cell r="O657">
            <v>34589</v>
          </cell>
          <cell r="P657">
            <v>23661</v>
          </cell>
          <cell r="Q657">
            <v>7258</v>
          </cell>
          <cell r="R657">
            <v>3670</v>
          </cell>
        </row>
        <row r="658">
          <cell r="A658">
            <v>9422</v>
          </cell>
          <cell r="B658" t="str">
            <v>L=</v>
          </cell>
          <cell r="C658">
            <v>29</v>
          </cell>
          <cell r="D658">
            <v>1</v>
          </cell>
          <cell r="E658">
            <v>111</v>
          </cell>
          <cell r="F658">
            <v>116.03</v>
          </cell>
          <cell r="G658">
            <v>2.3199999999999998</v>
          </cell>
          <cell r="H658">
            <v>4854.3100000000004</v>
          </cell>
          <cell r="I658">
            <v>194.17</v>
          </cell>
          <cell r="J658">
            <v>6867.24</v>
          </cell>
          <cell r="K658">
            <v>570.9</v>
          </cell>
          <cell r="L658">
            <v>3620.25</v>
          </cell>
          <cell r="M658">
            <v>144.81</v>
          </cell>
          <cell r="O658">
            <v>34991</v>
          </cell>
          <cell r="P658">
            <v>23788</v>
          </cell>
          <cell r="Q658">
            <v>7438</v>
          </cell>
          <cell r="R658">
            <v>3765</v>
          </cell>
        </row>
        <row r="659">
          <cell r="A659">
            <v>9500</v>
          </cell>
          <cell r="B659">
            <v>9500.01</v>
          </cell>
          <cell r="C659">
            <v>9500.02</v>
          </cell>
          <cell r="D659">
            <v>9500.0300000000007</v>
          </cell>
          <cell r="E659">
            <v>9500.0400000000009</v>
          </cell>
          <cell r="F659">
            <v>9500.0500000000011</v>
          </cell>
          <cell r="G659">
            <v>9500.0600000000013</v>
          </cell>
          <cell r="H659">
            <v>9500.0700000000015</v>
          </cell>
          <cell r="I659">
            <v>9500.0800000000017</v>
          </cell>
          <cell r="J659">
            <v>9500.090000000002</v>
          </cell>
          <cell r="K659">
            <v>9500.1000000000022</v>
          </cell>
          <cell r="L659">
            <v>9500.1100000000024</v>
          </cell>
          <cell r="M659">
            <v>9500.1200000000026</v>
          </cell>
          <cell r="N659">
            <v>9500.1300000000028</v>
          </cell>
          <cell r="O659">
            <v>9500.1400000000031</v>
          </cell>
          <cell r="P659">
            <v>9500.1500000000033</v>
          </cell>
          <cell r="Q659">
            <v>9500.1600000000035</v>
          </cell>
          <cell r="R659">
            <v>9500.1700000000037</v>
          </cell>
        </row>
        <row r="660">
          <cell r="E660" t="str">
            <v>산</v>
          </cell>
          <cell r="G660" t="str">
            <v>출</v>
          </cell>
          <cell r="I660" t="str">
            <v>내</v>
          </cell>
          <cell r="K660" t="str">
            <v>역</v>
          </cell>
          <cell r="O660" t="str">
            <v>계</v>
          </cell>
          <cell r="P660" t="str">
            <v>노무비</v>
          </cell>
          <cell r="Q660" t="str">
            <v>재료비</v>
          </cell>
          <cell r="R660" t="str">
            <v>경  비</v>
          </cell>
        </row>
        <row r="662">
          <cell r="A662" t="str">
            <v>말목운반</v>
          </cell>
          <cell r="D662" t="str">
            <v>11ton 화물자동차</v>
          </cell>
        </row>
        <row r="663">
          <cell r="B663">
            <v>1</v>
          </cell>
          <cell r="C663" t="str">
            <v>조건</v>
          </cell>
        </row>
        <row r="664">
          <cell r="C664" t="str">
            <v>L = 100km 이내적용</v>
          </cell>
        </row>
        <row r="665">
          <cell r="C665" t="str">
            <v>대당적재본수:</v>
          </cell>
          <cell r="F665">
            <v>13</v>
          </cell>
          <cell r="G665" t="str">
            <v>㎥</v>
          </cell>
        </row>
        <row r="667">
          <cell r="B667">
            <v>2</v>
          </cell>
          <cell r="C667" t="str">
            <v>하차비</v>
          </cell>
        </row>
        <row r="668">
          <cell r="C668">
            <v>1489</v>
          </cell>
          <cell r="E668" t="str">
            <v>/</v>
          </cell>
          <cell r="F668">
            <v>1.1000000000000001</v>
          </cell>
          <cell r="G668" t="str">
            <v>*</v>
          </cell>
          <cell r="H668">
            <v>11</v>
          </cell>
          <cell r="I668" t="str">
            <v>/</v>
          </cell>
          <cell r="J668">
            <v>13</v>
          </cell>
          <cell r="K668" t="str">
            <v>=</v>
          </cell>
          <cell r="L668">
            <v>1145.3</v>
          </cell>
          <cell r="O668">
            <v>1145.3</v>
          </cell>
          <cell r="R668">
            <v>1145.3</v>
          </cell>
        </row>
        <row r="670">
          <cell r="B670">
            <v>3</v>
          </cell>
          <cell r="C670" t="str">
            <v>운반비</v>
          </cell>
        </row>
        <row r="671">
          <cell r="C671">
            <v>231780</v>
          </cell>
          <cell r="E671" t="str">
            <v>/</v>
          </cell>
          <cell r="F671">
            <v>1.1000000000000001</v>
          </cell>
          <cell r="G671" t="str">
            <v>/</v>
          </cell>
          <cell r="H671">
            <v>13</v>
          </cell>
          <cell r="I671" t="str">
            <v>=</v>
          </cell>
          <cell r="J671">
            <v>16208.3</v>
          </cell>
          <cell r="O671">
            <v>16208.3</v>
          </cell>
          <cell r="R671">
            <v>16208.3</v>
          </cell>
        </row>
        <row r="693">
          <cell r="A693">
            <v>9501</v>
          </cell>
          <cell r="O693">
            <v>17353</v>
          </cell>
          <cell r="R693">
            <v>17353</v>
          </cell>
        </row>
        <row r="694">
          <cell r="A694">
            <v>9600</v>
          </cell>
          <cell r="B694">
            <v>9600.01</v>
          </cell>
          <cell r="C694">
            <v>9600.02</v>
          </cell>
          <cell r="D694">
            <v>9600.0300000000007</v>
          </cell>
          <cell r="E694">
            <v>9600.0400000000009</v>
          </cell>
          <cell r="F694">
            <v>9600.0500000000011</v>
          </cell>
          <cell r="G694">
            <v>9600.0600000000013</v>
          </cell>
          <cell r="H694">
            <v>9600.0700000000015</v>
          </cell>
          <cell r="I694">
            <v>9600.0800000000017</v>
          </cell>
          <cell r="J694">
            <v>9600.090000000002</v>
          </cell>
          <cell r="K694">
            <v>9600.1000000000022</v>
          </cell>
          <cell r="L694">
            <v>9600.1100000000024</v>
          </cell>
          <cell r="M694">
            <v>9600.1200000000026</v>
          </cell>
          <cell r="N694">
            <v>9600.1300000000028</v>
          </cell>
          <cell r="O694">
            <v>9600.1400000000031</v>
          </cell>
          <cell r="P694">
            <v>9600.1500000000033</v>
          </cell>
          <cell r="Q694">
            <v>9600.1600000000035</v>
          </cell>
          <cell r="R694">
            <v>9600.1700000000037</v>
          </cell>
        </row>
        <row r="695">
          <cell r="E695" t="str">
            <v>산</v>
          </cell>
          <cell r="G695" t="str">
            <v>출</v>
          </cell>
          <cell r="I695" t="str">
            <v>내</v>
          </cell>
          <cell r="K695" t="str">
            <v>역</v>
          </cell>
          <cell r="O695" t="str">
            <v>계</v>
          </cell>
          <cell r="P695" t="str">
            <v>노무비</v>
          </cell>
          <cell r="Q695" t="str">
            <v>재료비</v>
          </cell>
          <cell r="R695" t="str">
            <v>경  비</v>
          </cell>
        </row>
        <row r="697">
          <cell r="A697" t="str">
            <v>호안블럭 운반(23kg/ⓐ)/  ㎡</v>
          </cell>
        </row>
        <row r="698">
          <cell r="B698">
            <v>1</v>
          </cell>
          <cell r="C698" t="str">
            <v>운반비(구역화물 10.5Ton)</v>
          </cell>
        </row>
        <row r="699">
          <cell r="C699" t="str">
            <v>공장 ~ 현장</v>
          </cell>
          <cell r="F699">
            <v>10</v>
          </cell>
          <cell r="G699" t="str">
            <v>Km이내</v>
          </cell>
        </row>
        <row r="700">
          <cell r="C700">
            <v>87720</v>
          </cell>
          <cell r="E700" t="str">
            <v>/</v>
          </cell>
          <cell r="F700">
            <v>1.1000000000000001</v>
          </cell>
          <cell r="G700" t="str">
            <v>/</v>
          </cell>
          <cell r="H700">
            <v>10.5</v>
          </cell>
          <cell r="I700" t="str">
            <v>/</v>
          </cell>
          <cell r="J700">
            <v>1000</v>
          </cell>
          <cell r="K700" t="str">
            <v>*</v>
          </cell>
          <cell r="L700">
            <v>230</v>
          </cell>
          <cell r="M700" t="str">
            <v>=</v>
          </cell>
          <cell r="N700">
            <v>1746.8</v>
          </cell>
          <cell r="O700">
            <v>1746.8</v>
          </cell>
          <cell r="R700">
            <v>1746.8</v>
          </cell>
        </row>
        <row r="702">
          <cell r="B702">
            <v>2</v>
          </cell>
          <cell r="C702" t="str">
            <v>상차비무대</v>
          </cell>
        </row>
        <row r="703">
          <cell r="C703">
            <v>1642</v>
          </cell>
          <cell r="E703" t="str">
            <v>/</v>
          </cell>
          <cell r="F703">
            <v>1.1000000000000001</v>
          </cell>
          <cell r="G703" t="str">
            <v>*</v>
          </cell>
          <cell r="H703">
            <v>1</v>
          </cell>
          <cell r="I703" t="str">
            <v>/</v>
          </cell>
          <cell r="J703">
            <v>1000</v>
          </cell>
          <cell r="K703" t="str">
            <v>*</v>
          </cell>
          <cell r="L703">
            <v>230</v>
          </cell>
          <cell r="M703" t="str">
            <v>=</v>
          </cell>
          <cell r="N703">
            <v>0</v>
          </cell>
          <cell r="O703">
            <v>0</v>
          </cell>
          <cell r="R703">
            <v>0</v>
          </cell>
        </row>
        <row r="705">
          <cell r="B705">
            <v>3</v>
          </cell>
          <cell r="C705" t="str">
            <v>하차비</v>
          </cell>
        </row>
        <row r="706">
          <cell r="C706">
            <v>1489</v>
          </cell>
          <cell r="E706" t="str">
            <v>/</v>
          </cell>
          <cell r="F706">
            <v>1.1000000000000001</v>
          </cell>
          <cell r="G706" t="str">
            <v>*</v>
          </cell>
          <cell r="H706">
            <v>2</v>
          </cell>
          <cell r="I706" t="str">
            <v>/</v>
          </cell>
          <cell r="J706">
            <v>1000</v>
          </cell>
          <cell r="K706" t="str">
            <v>*</v>
          </cell>
          <cell r="L706">
            <v>230</v>
          </cell>
          <cell r="M706" t="str">
            <v>=</v>
          </cell>
          <cell r="N706">
            <v>108.2</v>
          </cell>
          <cell r="O706">
            <v>108.2</v>
          </cell>
          <cell r="R706">
            <v>108.2</v>
          </cell>
        </row>
        <row r="707">
          <cell r="C707" t="str">
            <v>소계</v>
          </cell>
          <cell r="O707">
            <v>1855</v>
          </cell>
          <cell r="R707">
            <v>1855</v>
          </cell>
        </row>
        <row r="709">
          <cell r="C709" t="str">
            <v>계</v>
          </cell>
          <cell r="O709">
            <v>1855</v>
          </cell>
          <cell r="R709">
            <v>1855</v>
          </cell>
        </row>
        <row r="710">
          <cell r="A710">
            <v>9601</v>
          </cell>
          <cell r="B710" t="str">
            <v>L=</v>
          </cell>
          <cell r="C710" t="str">
            <v>운반거리 :</v>
          </cell>
          <cell r="E710" t="str">
            <v>공장</v>
          </cell>
          <cell r="F710" t="str">
            <v>∼ 현장</v>
          </cell>
          <cell r="H710">
            <v>10</v>
          </cell>
          <cell r="I710" t="str">
            <v>km이내</v>
          </cell>
          <cell r="O710">
            <v>1855</v>
          </cell>
          <cell r="R710">
            <v>1855</v>
          </cell>
        </row>
        <row r="711">
          <cell r="A711">
            <v>9602</v>
          </cell>
          <cell r="B711" t="str">
            <v>L=</v>
          </cell>
          <cell r="C711" t="str">
            <v>운반거리 :</v>
          </cell>
          <cell r="E711" t="str">
            <v>공장</v>
          </cell>
          <cell r="F711" t="str">
            <v>∼ 현장</v>
          </cell>
          <cell r="H711">
            <v>20</v>
          </cell>
          <cell r="I711" t="str">
            <v>km이내</v>
          </cell>
          <cell r="K711">
            <v>111240</v>
          </cell>
          <cell r="M711" t="str">
            <v>=</v>
          </cell>
          <cell r="N711">
            <v>2215.1</v>
          </cell>
          <cell r="O711">
            <v>2323</v>
          </cell>
          <cell r="R711">
            <v>2323</v>
          </cell>
        </row>
        <row r="712">
          <cell r="A712">
            <v>9603</v>
          </cell>
          <cell r="B712" t="str">
            <v>L=</v>
          </cell>
          <cell r="C712" t="str">
            <v>운반거리 :</v>
          </cell>
          <cell r="E712" t="str">
            <v>공장</v>
          </cell>
          <cell r="F712" t="str">
            <v>∼ 현장</v>
          </cell>
          <cell r="H712">
            <v>30</v>
          </cell>
          <cell r="I712" t="str">
            <v>km이내</v>
          </cell>
          <cell r="K712">
            <v>133480</v>
          </cell>
          <cell r="M712" t="str">
            <v>=</v>
          </cell>
          <cell r="N712">
            <v>2658</v>
          </cell>
          <cell r="O712">
            <v>2766</v>
          </cell>
          <cell r="R712">
            <v>2766</v>
          </cell>
        </row>
        <row r="713">
          <cell r="A713">
            <v>9604</v>
          </cell>
          <cell r="B713" t="str">
            <v>L=</v>
          </cell>
          <cell r="C713" t="str">
            <v>운반거리 :</v>
          </cell>
          <cell r="E713" t="str">
            <v>공장</v>
          </cell>
          <cell r="F713" t="str">
            <v>∼ 현장</v>
          </cell>
          <cell r="H713">
            <v>40</v>
          </cell>
          <cell r="I713" t="str">
            <v>km이내</v>
          </cell>
          <cell r="K713">
            <v>155030</v>
          </cell>
          <cell r="M713" t="str">
            <v>=</v>
          </cell>
          <cell r="N713">
            <v>3087.1</v>
          </cell>
          <cell r="O713">
            <v>3195</v>
          </cell>
          <cell r="R713">
            <v>3195</v>
          </cell>
        </row>
        <row r="716">
          <cell r="A716" t="str">
            <v>철선운반 운반  /  kg</v>
          </cell>
        </row>
        <row r="717">
          <cell r="B717">
            <v>1</v>
          </cell>
          <cell r="C717" t="str">
            <v>운반비(구역화물 10.5Ton)</v>
          </cell>
        </row>
        <row r="718">
          <cell r="C718" t="str">
            <v>대전역 ~ 현장 100Km이내</v>
          </cell>
        </row>
        <row r="719">
          <cell r="C719">
            <v>224090</v>
          </cell>
          <cell r="E719" t="str">
            <v>/</v>
          </cell>
          <cell r="F719">
            <v>1.1000000000000001</v>
          </cell>
          <cell r="G719" t="str">
            <v>/</v>
          </cell>
          <cell r="H719">
            <v>10.5</v>
          </cell>
          <cell r="I719" t="str">
            <v>*</v>
          </cell>
          <cell r="J719">
            <v>1E-3</v>
          </cell>
          <cell r="L719" t="str">
            <v>Ton</v>
          </cell>
          <cell r="M719" t="str">
            <v>=</v>
          </cell>
          <cell r="N719">
            <v>19.399999999999999</v>
          </cell>
          <cell r="O719">
            <v>19.399999999999999</v>
          </cell>
          <cell r="R719">
            <v>19.399999999999999</v>
          </cell>
        </row>
        <row r="721">
          <cell r="B721">
            <v>2</v>
          </cell>
          <cell r="C721" t="str">
            <v>상차비무대</v>
          </cell>
        </row>
        <row r="722">
          <cell r="C722">
            <v>1642</v>
          </cell>
          <cell r="E722" t="str">
            <v>/</v>
          </cell>
          <cell r="F722">
            <v>1.1000000000000001</v>
          </cell>
          <cell r="G722" t="str">
            <v>*</v>
          </cell>
          <cell r="H722">
            <v>1E-3</v>
          </cell>
          <cell r="J722" t="str">
            <v>Ton</v>
          </cell>
          <cell r="K722" t="str">
            <v>=</v>
          </cell>
          <cell r="L722">
            <v>0</v>
          </cell>
          <cell r="O722">
            <v>0</v>
          </cell>
          <cell r="R722">
            <v>0</v>
          </cell>
        </row>
        <row r="724">
          <cell r="B724">
            <v>3</v>
          </cell>
          <cell r="C724" t="str">
            <v>하차비</v>
          </cell>
        </row>
        <row r="725">
          <cell r="C725">
            <v>1489</v>
          </cell>
          <cell r="E725" t="str">
            <v>/</v>
          </cell>
          <cell r="F725">
            <v>1.1000000000000001</v>
          </cell>
          <cell r="G725" t="str">
            <v>*</v>
          </cell>
          <cell r="H725">
            <v>1E-3</v>
          </cell>
          <cell r="J725" t="str">
            <v>Ton</v>
          </cell>
          <cell r="K725" t="str">
            <v>=</v>
          </cell>
          <cell r="L725">
            <v>1.3</v>
          </cell>
          <cell r="O725">
            <v>1.3</v>
          </cell>
          <cell r="R725">
            <v>1.3</v>
          </cell>
        </row>
        <row r="726">
          <cell r="C726" t="str">
            <v>소계</v>
          </cell>
          <cell r="O726">
            <v>20.7</v>
          </cell>
          <cell r="R726">
            <v>20.7</v>
          </cell>
        </row>
        <row r="728">
          <cell r="A728">
            <v>9605</v>
          </cell>
          <cell r="C728" t="str">
            <v>계</v>
          </cell>
          <cell r="O728">
            <v>20</v>
          </cell>
          <cell r="R728">
            <v>20</v>
          </cell>
        </row>
        <row r="729">
          <cell r="A729">
            <v>9700</v>
          </cell>
          <cell r="B729">
            <v>9700.01</v>
          </cell>
          <cell r="C729">
            <v>9700.02</v>
          </cell>
          <cell r="D729">
            <v>9700.0300000000007</v>
          </cell>
          <cell r="E729">
            <v>9700.0400000000009</v>
          </cell>
          <cell r="F729">
            <v>9700.0500000000011</v>
          </cell>
          <cell r="G729">
            <v>9700.0600000000013</v>
          </cell>
          <cell r="H729">
            <v>9700.0700000000015</v>
          </cell>
          <cell r="I729">
            <v>9700.0800000000017</v>
          </cell>
          <cell r="J729">
            <v>9700.090000000002</v>
          </cell>
          <cell r="K729">
            <v>9700.1000000000022</v>
          </cell>
          <cell r="L729">
            <v>9700.1100000000024</v>
          </cell>
          <cell r="M729">
            <v>9700.1200000000026</v>
          </cell>
          <cell r="N729">
            <v>9700.1300000000028</v>
          </cell>
          <cell r="O729">
            <v>9700.1400000000031</v>
          </cell>
          <cell r="P729">
            <v>9700.1500000000033</v>
          </cell>
          <cell r="Q729">
            <v>9700.1600000000035</v>
          </cell>
          <cell r="R729">
            <v>9700.1700000000037</v>
          </cell>
        </row>
        <row r="730">
          <cell r="E730" t="str">
            <v>산</v>
          </cell>
          <cell r="G730" t="str">
            <v>출</v>
          </cell>
          <cell r="I730" t="str">
            <v>내</v>
          </cell>
          <cell r="K730" t="str">
            <v>역</v>
          </cell>
          <cell r="O730" t="str">
            <v>계</v>
          </cell>
          <cell r="P730" t="str">
            <v>노무비</v>
          </cell>
          <cell r="Q730" t="str">
            <v>재료비</v>
          </cell>
          <cell r="R730" t="str">
            <v>경  비</v>
          </cell>
        </row>
        <row r="732">
          <cell r="A732" t="str">
            <v>철근콘크리트수로관운반</v>
          </cell>
          <cell r="G732" t="str">
            <v>본당</v>
          </cell>
        </row>
        <row r="733">
          <cell r="B733">
            <v>1</v>
          </cell>
          <cell r="C733" t="str">
            <v>운반비(구역화물  10.5Ton)</v>
          </cell>
        </row>
        <row r="734">
          <cell r="C734" t="str">
            <v>공장 : 아산시 음봉면 의식리 지내</v>
          </cell>
          <cell r="J734" t="str">
            <v>→</v>
          </cell>
          <cell r="K734">
            <v>20</v>
          </cell>
          <cell r="L734" t="str">
            <v>Km 적용</v>
          </cell>
        </row>
        <row r="735">
          <cell r="C735" t="str">
            <v>본당중량:</v>
          </cell>
          <cell r="E735">
            <v>0.28000000000000003</v>
          </cell>
          <cell r="G735" t="str">
            <v>Ton</v>
          </cell>
        </row>
        <row r="736">
          <cell r="C736" t="str">
            <v>대당적재본수:</v>
          </cell>
          <cell r="F736">
            <v>10.5</v>
          </cell>
          <cell r="G736" t="str">
            <v>Ton</v>
          </cell>
          <cell r="H736" t="str">
            <v>/</v>
          </cell>
          <cell r="I736">
            <v>0.28000000000000003</v>
          </cell>
          <cell r="K736" t="str">
            <v>Ton</v>
          </cell>
          <cell r="L736" t="str">
            <v>=</v>
          </cell>
          <cell r="M736">
            <v>37</v>
          </cell>
          <cell r="N736" t="str">
            <v>본</v>
          </cell>
        </row>
        <row r="737">
          <cell r="C737">
            <v>111240</v>
          </cell>
          <cell r="E737" t="str">
            <v>/</v>
          </cell>
          <cell r="F737">
            <v>1.1000000000000001</v>
          </cell>
          <cell r="G737" t="str">
            <v>/</v>
          </cell>
          <cell r="H737">
            <v>37</v>
          </cell>
          <cell r="I737" t="str">
            <v>=</v>
          </cell>
          <cell r="J737">
            <v>2733</v>
          </cell>
          <cell r="O737">
            <v>2733</v>
          </cell>
          <cell r="R737">
            <v>2733</v>
          </cell>
        </row>
        <row r="738">
          <cell r="B738">
            <v>2</v>
          </cell>
          <cell r="C738" t="str">
            <v>하차비</v>
          </cell>
        </row>
        <row r="739">
          <cell r="C739">
            <v>1489</v>
          </cell>
          <cell r="E739" t="str">
            <v>/</v>
          </cell>
          <cell r="F739">
            <v>1.1000000000000001</v>
          </cell>
          <cell r="G739" t="str">
            <v>*</v>
          </cell>
          <cell r="H739">
            <v>10.5</v>
          </cell>
          <cell r="I739" t="str">
            <v>/</v>
          </cell>
          <cell r="J739">
            <v>37</v>
          </cell>
          <cell r="K739" t="str">
            <v>=</v>
          </cell>
          <cell r="L739">
            <v>384</v>
          </cell>
          <cell r="O739">
            <v>384</v>
          </cell>
          <cell r="R739">
            <v>384</v>
          </cell>
        </row>
        <row r="740">
          <cell r="C740" t="str">
            <v>계</v>
          </cell>
          <cell r="O740">
            <v>3117</v>
          </cell>
          <cell r="R740">
            <v>3117</v>
          </cell>
        </row>
        <row r="742">
          <cell r="C742" t="str">
            <v>규  격</v>
          </cell>
          <cell r="E742" t="str">
            <v>본당중량(ton)</v>
          </cell>
          <cell r="G742" t="str">
            <v>대당적재본수</v>
          </cell>
          <cell r="K742" t="str">
            <v>운반비</v>
          </cell>
          <cell r="L742" t="str">
            <v>하차비</v>
          </cell>
        </row>
        <row r="743">
          <cell r="A743">
            <v>9701</v>
          </cell>
          <cell r="C743" t="str">
            <v>#300C</v>
          </cell>
          <cell r="E743">
            <v>0.28000000000000003</v>
          </cell>
          <cell r="G743">
            <v>37</v>
          </cell>
          <cell r="K743">
            <v>2733</v>
          </cell>
          <cell r="L743">
            <v>384</v>
          </cell>
          <cell r="O743">
            <v>3117</v>
          </cell>
          <cell r="R743">
            <v>3117</v>
          </cell>
        </row>
        <row r="744">
          <cell r="A744">
            <v>9702</v>
          </cell>
          <cell r="C744" t="str">
            <v>#400C</v>
          </cell>
          <cell r="E744">
            <v>0.41499999999999998</v>
          </cell>
          <cell r="G744">
            <v>25</v>
          </cell>
          <cell r="K744">
            <v>4045</v>
          </cell>
          <cell r="L744">
            <v>568</v>
          </cell>
          <cell r="O744">
            <v>4613</v>
          </cell>
          <cell r="R744">
            <v>4613</v>
          </cell>
        </row>
        <row r="745">
          <cell r="A745">
            <v>9703</v>
          </cell>
          <cell r="C745" t="str">
            <v>#500A</v>
          </cell>
          <cell r="E745">
            <v>0.434</v>
          </cell>
          <cell r="G745">
            <v>24</v>
          </cell>
          <cell r="K745">
            <v>4213</v>
          </cell>
          <cell r="L745">
            <v>592</v>
          </cell>
          <cell r="O745">
            <v>4805</v>
          </cell>
          <cell r="R745">
            <v>4805</v>
          </cell>
        </row>
        <row r="746">
          <cell r="A746">
            <v>9704</v>
          </cell>
          <cell r="C746" t="str">
            <v>#500B</v>
          </cell>
          <cell r="E746">
            <v>0.47599999999999998</v>
          </cell>
          <cell r="G746">
            <v>22</v>
          </cell>
          <cell r="K746">
            <v>4596</v>
          </cell>
          <cell r="L746">
            <v>646</v>
          </cell>
          <cell r="O746">
            <v>5242</v>
          </cell>
          <cell r="R746">
            <v>5242</v>
          </cell>
        </row>
        <row r="747">
          <cell r="A747">
            <v>9705</v>
          </cell>
          <cell r="C747" t="str">
            <v>#500C</v>
          </cell>
          <cell r="E747">
            <v>0.56999999999999995</v>
          </cell>
          <cell r="G747">
            <v>18</v>
          </cell>
          <cell r="K747">
            <v>5618</v>
          </cell>
          <cell r="L747">
            <v>789</v>
          </cell>
          <cell r="O747">
            <v>6407</v>
          </cell>
          <cell r="R747">
            <v>6407</v>
          </cell>
        </row>
        <row r="748">
          <cell r="A748">
            <v>9706</v>
          </cell>
          <cell r="C748" t="str">
            <v>#600B</v>
          </cell>
          <cell r="E748">
            <v>0.68</v>
          </cell>
          <cell r="G748">
            <v>15</v>
          </cell>
          <cell r="K748">
            <v>6741</v>
          </cell>
          <cell r="L748">
            <v>947</v>
          </cell>
          <cell r="O748">
            <v>7688</v>
          </cell>
          <cell r="R748">
            <v>7688</v>
          </cell>
        </row>
        <row r="749">
          <cell r="A749">
            <v>9707</v>
          </cell>
          <cell r="C749" t="str">
            <v>#600C</v>
          </cell>
          <cell r="E749">
            <v>0.755</v>
          </cell>
          <cell r="G749">
            <v>13</v>
          </cell>
          <cell r="K749">
            <v>7779</v>
          </cell>
          <cell r="L749">
            <v>1093</v>
          </cell>
          <cell r="O749">
            <v>8872</v>
          </cell>
          <cell r="R749">
            <v>8872</v>
          </cell>
        </row>
        <row r="750">
          <cell r="A750">
            <v>9708</v>
          </cell>
          <cell r="C750" t="str">
            <v>#700</v>
          </cell>
          <cell r="E750">
            <v>0.79</v>
          </cell>
          <cell r="G750">
            <v>13</v>
          </cell>
          <cell r="K750">
            <v>7779</v>
          </cell>
          <cell r="L750">
            <v>1093</v>
          </cell>
          <cell r="O750">
            <v>8872</v>
          </cell>
          <cell r="R750">
            <v>8872</v>
          </cell>
        </row>
        <row r="751">
          <cell r="A751">
            <v>9709</v>
          </cell>
          <cell r="C751" t="str">
            <v>#800B</v>
          </cell>
          <cell r="E751">
            <v>0.99</v>
          </cell>
          <cell r="G751">
            <v>10</v>
          </cell>
          <cell r="K751">
            <v>10112</v>
          </cell>
          <cell r="L751">
            <v>1421</v>
          </cell>
          <cell r="O751">
            <v>11533</v>
          </cell>
          <cell r="R751">
            <v>11533</v>
          </cell>
        </row>
        <row r="752">
          <cell r="A752">
            <v>9710</v>
          </cell>
          <cell r="C752" t="str">
            <v>#900B</v>
          </cell>
          <cell r="E752">
            <v>1.17</v>
          </cell>
          <cell r="G752">
            <v>8</v>
          </cell>
          <cell r="K752">
            <v>12640</v>
          </cell>
          <cell r="L752">
            <v>1776</v>
          </cell>
          <cell r="O752">
            <v>14416</v>
          </cell>
          <cell r="R752">
            <v>14416</v>
          </cell>
        </row>
        <row r="753">
          <cell r="A753">
            <v>9711</v>
          </cell>
          <cell r="C753" t="str">
            <v>#1000A</v>
          </cell>
          <cell r="E753">
            <v>1.288</v>
          </cell>
          <cell r="G753">
            <v>8</v>
          </cell>
          <cell r="K753">
            <v>12640</v>
          </cell>
          <cell r="L753">
            <v>1776</v>
          </cell>
          <cell r="O753">
            <v>14416</v>
          </cell>
          <cell r="R753">
            <v>14416</v>
          </cell>
        </row>
        <row r="754">
          <cell r="A754">
            <v>9712</v>
          </cell>
          <cell r="C754" t="str">
            <v>#1000C</v>
          </cell>
          <cell r="E754">
            <v>1.5</v>
          </cell>
          <cell r="G754">
            <v>7</v>
          </cell>
          <cell r="K754">
            <v>14446</v>
          </cell>
          <cell r="L754">
            <v>2030</v>
          </cell>
          <cell r="O754">
            <v>16476</v>
          </cell>
          <cell r="R754">
            <v>16476</v>
          </cell>
        </row>
        <row r="764">
          <cell r="A764">
            <v>9800</v>
          </cell>
          <cell r="B764">
            <v>9800.01</v>
          </cell>
          <cell r="C764">
            <v>9800.02</v>
          </cell>
          <cell r="D764">
            <v>9800.0300000000007</v>
          </cell>
          <cell r="E764">
            <v>9800.0400000000009</v>
          </cell>
          <cell r="F764">
            <v>9800.0500000000011</v>
          </cell>
          <cell r="G764">
            <v>9800.0600000000013</v>
          </cell>
          <cell r="H764">
            <v>9800.0700000000015</v>
          </cell>
          <cell r="I764">
            <v>9800.0800000000017</v>
          </cell>
          <cell r="J764">
            <v>9800.090000000002</v>
          </cell>
          <cell r="K764">
            <v>9800.1000000000022</v>
          </cell>
          <cell r="L764">
            <v>9800.1100000000024</v>
          </cell>
          <cell r="M764">
            <v>9800.1200000000026</v>
          </cell>
          <cell r="N764">
            <v>9800.1300000000028</v>
          </cell>
          <cell r="O764">
            <v>9800.1400000000031</v>
          </cell>
          <cell r="P764">
            <v>9800.1500000000033</v>
          </cell>
          <cell r="Q764">
            <v>9800.1600000000035</v>
          </cell>
          <cell r="R764">
            <v>9800.1700000000037</v>
          </cell>
        </row>
        <row r="765">
          <cell r="E765" t="str">
            <v>산</v>
          </cell>
          <cell r="G765" t="str">
            <v>출</v>
          </cell>
          <cell r="I765" t="str">
            <v>내</v>
          </cell>
          <cell r="K765" t="str">
            <v>역</v>
          </cell>
          <cell r="O765" t="str">
            <v>계</v>
          </cell>
          <cell r="P765" t="str">
            <v>노무비</v>
          </cell>
          <cell r="Q765" t="str">
            <v>재료비</v>
          </cell>
          <cell r="R765" t="str">
            <v>경  비</v>
          </cell>
        </row>
        <row r="767">
          <cell r="A767" t="str">
            <v>철근콘크리트 수로관운반 300C / 본당</v>
          </cell>
        </row>
        <row r="768">
          <cell r="B768">
            <v>1</v>
          </cell>
          <cell r="C768" t="str">
            <v>운반비(구역화물  10.5Ton)</v>
          </cell>
        </row>
        <row r="769">
          <cell r="C769" t="str">
            <v>공장 : 아산시 음봉면 의식리 지내</v>
          </cell>
          <cell r="J769" t="str">
            <v>→</v>
          </cell>
          <cell r="K769">
            <v>30</v>
          </cell>
          <cell r="L769" t="str">
            <v>Km 적용</v>
          </cell>
        </row>
        <row r="770">
          <cell r="C770" t="str">
            <v>본당중량:</v>
          </cell>
          <cell r="E770">
            <v>0.28000000000000003</v>
          </cell>
          <cell r="G770" t="str">
            <v>Ton</v>
          </cell>
        </row>
        <row r="771">
          <cell r="C771" t="str">
            <v>대당적재본수:</v>
          </cell>
          <cell r="F771">
            <v>10.5</v>
          </cell>
          <cell r="G771" t="str">
            <v>Ton</v>
          </cell>
          <cell r="H771" t="str">
            <v>/</v>
          </cell>
          <cell r="I771">
            <v>0.28000000000000003</v>
          </cell>
          <cell r="K771" t="str">
            <v>Ton</v>
          </cell>
          <cell r="L771" t="str">
            <v>=</v>
          </cell>
          <cell r="M771">
            <v>37</v>
          </cell>
          <cell r="N771" t="str">
            <v>본</v>
          </cell>
        </row>
        <row r="772">
          <cell r="C772">
            <v>133480</v>
          </cell>
          <cell r="E772" t="str">
            <v>/</v>
          </cell>
          <cell r="F772">
            <v>1.1000000000000001</v>
          </cell>
          <cell r="G772" t="str">
            <v>/</v>
          </cell>
          <cell r="H772">
            <v>37</v>
          </cell>
          <cell r="I772" t="str">
            <v>=</v>
          </cell>
          <cell r="J772">
            <v>3279</v>
          </cell>
          <cell r="O772">
            <v>3279</v>
          </cell>
          <cell r="R772">
            <v>3279</v>
          </cell>
        </row>
        <row r="773">
          <cell r="B773">
            <v>2</v>
          </cell>
          <cell r="C773" t="str">
            <v>하차비</v>
          </cell>
        </row>
        <row r="774">
          <cell r="C774">
            <v>1489</v>
          </cell>
          <cell r="E774" t="str">
            <v>/</v>
          </cell>
          <cell r="F774">
            <v>1.1000000000000001</v>
          </cell>
          <cell r="G774" t="str">
            <v>*</v>
          </cell>
          <cell r="H774">
            <v>10.5</v>
          </cell>
          <cell r="I774" t="str">
            <v>/</v>
          </cell>
          <cell r="J774">
            <v>37</v>
          </cell>
          <cell r="K774" t="str">
            <v>=</v>
          </cell>
          <cell r="L774">
            <v>384</v>
          </cell>
          <cell r="O774">
            <v>384</v>
          </cell>
          <cell r="R774">
            <v>384</v>
          </cell>
        </row>
        <row r="775">
          <cell r="C775" t="str">
            <v>계</v>
          </cell>
          <cell r="O775">
            <v>3663</v>
          </cell>
          <cell r="R775">
            <v>3663</v>
          </cell>
        </row>
        <row r="777">
          <cell r="C777" t="str">
            <v>규  격</v>
          </cell>
          <cell r="E777" t="str">
            <v>본당중량(ton)</v>
          </cell>
          <cell r="G777" t="str">
            <v>대당적재본수</v>
          </cell>
          <cell r="K777" t="str">
            <v>운반비</v>
          </cell>
          <cell r="L777" t="str">
            <v>하차비</v>
          </cell>
        </row>
        <row r="778">
          <cell r="A778">
            <v>9801</v>
          </cell>
          <cell r="C778" t="str">
            <v>#300C</v>
          </cell>
          <cell r="E778">
            <v>0.28000000000000003</v>
          </cell>
          <cell r="G778">
            <v>37</v>
          </cell>
          <cell r="K778">
            <v>3279</v>
          </cell>
          <cell r="L778">
            <v>384</v>
          </cell>
          <cell r="O778">
            <v>3663</v>
          </cell>
          <cell r="R778">
            <v>3663</v>
          </cell>
        </row>
        <row r="779">
          <cell r="A779">
            <v>9802</v>
          </cell>
          <cell r="C779" t="str">
            <v>#400C</v>
          </cell>
          <cell r="E779">
            <v>0.41499999999999998</v>
          </cell>
          <cell r="G779">
            <v>25</v>
          </cell>
          <cell r="K779">
            <v>4853</v>
          </cell>
          <cell r="L779">
            <v>568</v>
          </cell>
          <cell r="O779">
            <v>5421</v>
          </cell>
          <cell r="R779">
            <v>5421</v>
          </cell>
        </row>
        <row r="780">
          <cell r="A780">
            <v>9803</v>
          </cell>
          <cell r="C780" t="str">
            <v>#500A</v>
          </cell>
          <cell r="E780">
            <v>0.434</v>
          </cell>
          <cell r="G780">
            <v>24</v>
          </cell>
          <cell r="K780">
            <v>5056</v>
          </cell>
          <cell r="L780">
            <v>592</v>
          </cell>
          <cell r="O780">
            <v>5648</v>
          </cell>
          <cell r="R780">
            <v>5648</v>
          </cell>
        </row>
        <row r="781">
          <cell r="A781">
            <v>9804</v>
          </cell>
          <cell r="C781" t="str">
            <v>#500B</v>
          </cell>
          <cell r="E781">
            <v>0.47599999999999998</v>
          </cell>
          <cell r="G781">
            <v>22</v>
          </cell>
          <cell r="K781">
            <v>5515</v>
          </cell>
          <cell r="L781">
            <v>646</v>
          </cell>
          <cell r="O781">
            <v>6161</v>
          </cell>
          <cell r="R781">
            <v>6161</v>
          </cell>
        </row>
        <row r="782">
          <cell r="A782">
            <v>9805</v>
          </cell>
          <cell r="C782" t="str">
            <v>#500C</v>
          </cell>
          <cell r="E782">
            <v>0.56999999999999995</v>
          </cell>
          <cell r="G782">
            <v>18</v>
          </cell>
          <cell r="K782">
            <v>6741</v>
          </cell>
          <cell r="L782">
            <v>789</v>
          </cell>
          <cell r="O782">
            <v>7530</v>
          </cell>
          <cell r="R782">
            <v>7530</v>
          </cell>
        </row>
        <row r="783">
          <cell r="A783">
            <v>9806</v>
          </cell>
          <cell r="C783" t="str">
            <v>#600B</v>
          </cell>
          <cell r="E783">
            <v>0.68</v>
          </cell>
          <cell r="G783">
            <v>15</v>
          </cell>
          <cell r="K783">
            <v>8089</v>
          </cell>
          <cell r="L783">
            <v>947</v>
          </cell>
          <cell r="O783">
            <v>9036</v>
          </cell>
          <cell r="R783">
            <v>9036</v>
          </cell>
        </row>
        <row r="784">
          <cell r="A784">
            <v>9807</v>
          </cell>
          <cell r="C784" t="str">
            <v>#600C</v>
          </cell>
          <cell r="E784">
            <v>0.755</v>
          </cell>
          <cell r="G784">
            <v>13</v>
          </cell>
          <cell r="K784">
            <v>9334</v>
          </cell>
          <cell r="L784">
            <v>1093</v>
          </cell>
          <cell r="O784">
            <v>10427</v>
          </cell>
          <cell r="R784">
            <v>10427</v>
          </cell>
        </row>
        <row r="785">
          <cell r="A785">
            <v>9808</v>
          </cell>
          <cell r="C785" t="str">
            <v>#700</v>
          </cell>
          <cell r="E785">
            <v>0.79</v>
          </cell>
          <cell r="G785">
            <v>13</v>
          </cell>
          <cell r="K785">
            <v>9334</v>
          </cell>
          <cell r="L785">
            <v>1093</v>
          </cell>
          <cell r="O785">
            <v>10427</v>
          </cell>
          <cell r="R785">
            <v>10427</v>
          </cell>
        </row>
        <row r="786">
          <cell r="A786">
            <v>9809</v>
          </cell>
          <cell r="C786" t="str">
            <v>#800B</v>
          </cell>
          <cell r="E786">
            <v>0.99</v>
          </cell>
          <cell r="G786">
            <v>10</v>
          </cell>
          <cell r="K786">
            <v>12134</v>
          </cell>
          <cell r="L786">
            <v>1421</v>
          </cell>
          <cell r="O786">
            <v>13555</v>
          </cell>
          <cell r="R786">
            <v>13555</v>
          </cell>
        </row>
        <row r="787">
          <cell r="A787">
            <v>9810</v>
          </cell>
          <cell r="C787" t="str">
            <v>#900B</v>
          </cell>
          <cell r="E787">
            <v>1.17</v>
          </cell>
          <cell r="G787">
            <v>8</v>
          </cell>
          <cell r="K787">
            <v>15168</v>
          </cell>
          <cell r="L787">
            <v>1776</v>
          </cell>
          <cell r="O787">
            <v>16944</v>
          </cell>
          <cell r="R787">
            <v>16944</v>
          </cell>
        </row>
        <row r="788">
          <cell r="A788">
            <v>9811</v>
          </cell>
          <cell r="C788" t="str">
            <v>#1000A</v>
          </cell>
          <cell r="E788">
            <v>1.288</v>
          </cell>
          <cell r="G788">
            <v>8</v>
          </cell>
          <cell r="K788">
            <v>15168</v>
          </cell>
          <cell r="L788">
            <v>1776</v>
          </cell>
          <cell r="O788">
            <v>16944</v>
          </cell>
          <cell r="R788">
            <v>16944</v>
          </cell>
        </row>
        <row r="789">
          <cell r="A789">
            <v>9812</v>
          </cell>
          <cell r="C789" t="str">
            <v>#1000C</v>
          </cell>
          <cell r="E789">
            <v>1.5</v>
          </cell>
          <cell r="G789">
            <v>7</v>
          </cell>
          <cell r="K789">
            <v>17335</v>
          </cell>
          <cell r="L789">
            <v>2030</v>
          </cell>
          <cell r="O789">
            <v>19365</v>
          </cell>
          <cell r="R789">
            <v>19365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배수"/>
      <sheetName val="우배수"/>
      <sheetName val="우배수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  <sheetName val="교각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5.배수관로"/>
      <sheetName val="간지"/>
      <sheetName val="주요자재"/>
      <sheetName val="폐기물처리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지수"/>
      <sheetName val="총괄내역서"/>
      <sheetName val="기기리스트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일위대가(계측기설치)"/>
      <sheetName val="왕십리방향"/>
      <sheetName val="1.토공집계"/>
      <sheetName val="2.관대집계표"/>
      <sheetName val="접합"/>
      <sheetName val="3.구조물공"/>
      <sheetName val="7.폐기물집계"/>
      <sheetName val="토실"/>
      <sheetName val="터파기및재료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S0"/>
      <sheetName val="기둥(원형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예산명세서"/>
      <sheetName val="설계명세서"/>
      <sheetName val="자료입력"/>
      <sheetName val="용량(1-2)"/>
      <sheetName val="원형맨홀수량"/>
      <sheetName val="음봉방향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슬래브"/>
      <sheetName val="단위수량산출"/>
      <sheetName val="guard(mac)"/>
      <sheetName val="ABUT수량-A1"/>
      <sheetName val="INTRO."/>
      <sheetName val="#REF"/>
      <sheetName val="1.설계조건"/>
      <sheetName val="단위수량(출력X)"/>
      <sheetName val="수량집계"/>
      <sheetName val="노무비"/>
      <sheetName val="연결관산출조서"/>
      <sheetName val="일위대가"/>
      <sheetName val="수목표준대가"/>
      <sheetName val="고양관재"/>
      <sheetName val="SG"/>
      <sheetName val="일위대가목차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진주방향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데이타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가도공"/>
      <sheetName val="교대"/>
      <sheetName val="우각부보강"/>
      <sheetName val="노임단가"/>
      <sheetName val="토사(PE)"/>
      <sheetName val="공토공단위당"/>
      <sheetName val="G.R300경비"/>
      <sheetName val="건축내역"/>
      <sheetName val="계수시트"/>
      <sheetName val="원가계산서"/>
      <sheetName val="bm(CIcable)"/>
      <sheetName val="5.소재"/>
      <sheetName val="우배수"/>
      <sheetName val="노무단가"/>
      <sheetName val="노견단위수량"/>
      <sheetName val="DATE"/>
      <sheetName val="DATE"/>
      <sheetName val="DATE"/>
      <sheetName val="DATE"/>
      <sheetName val="DATE"/>
      <sheetName val="DATE"/>
    </sheetNames>
    <sheetDataSet>
      <sheetData sheetId="0" refreshError="1">
        <row r="24">
          <cell r="C24" t="str">
            <v>D=100×11¼˚</v>
          </cell>
          <cell r="E24">
            <v>10</v>
          </cell>
        </row>
        <row r="25">
          <cell r="C25" t="str">
            <v>D=150×11¼˚</v>
          </cell>
          <cell r="E25">
            <v>12</v>
          </cell>
        </row>
        <row r="26">
          <cell r="C26" t="str">
            <v>D=100×11¼˚</v>
          </cell>
          <cell r="E26">
            <v>17</v>
          </cell>
        </row>
        <row r="27">
          <cell r="C27" t="str">
            <v>D=100×22½˚</v>
          </cell>
          <cell r="E27">
            <v>20</v>
          </cell>
        </row>
        <row r="28">
          <cell r="C28" t="str">
            <v>D=150×22½˚</v>
          </cell>
          <cell r="E28">
            <v>4</v>
          </cell>
        </row>
        <row r="29">
          <cell r="C29" t="str">
            <v>D=100×22½˚</v>
          </cell>
          <cell r="E29">
            <v>5</v>
          </cell>
        </row>
        <row r="30">
          <cell r="C30" t="str">
            <v>D=100×45˚</v>
          </cell>
          <cell r="E30">
            <v>5</v>
          </cell>
        </row>
        <row r="31">
          <cell r="C31" t="str">
            <v>D=150×45˚</v>
          </cell>
          <cell r="E31">
            <v>5</v>
          </cell>
        </row>
        <row r="32">
          <cell r="C32" t="str">
            <v>D=100×45˚</v>
          </cell>
          <cell r="E32">
            <v>4</v>
          </cell>
        </row>
        <row r="33">
          <cell r="C33" t="str">
            <v>D=100×90˚</v>
          </cell>
          <cell r="E33">
            <v>6</v>
          </cell>
        </row>
        <row r="34">
          <cell r="C34" t="str">
            <v>D=100×90˚</v>
          </cell>
          <cell r="E34">
            <v>5</v>
          </cell>
        </row>
        <row r="35">
          <cell r="C35" t="str">
            <v>D=100×90˚</v>
          </cell>
          <cell r="E35">
            <v>55</v>
          </cell>
        </row>
        <row r="36">
          <cell r="C36" t="str">
            <v>D=100×100</v>
          </cell>
          <cell r="E36">
            <v>5</v>
          </cell>
        </row>
        <row r="37">
          <cell r="C37" t="str">
            <v>D=100×100</v>
          </cell>
          <cell r="E37">
            <v>5</v>
          </cell>
        </row>
        <row r="38">
          <cell r="C38" t="str">
            <v>D=100×100</v>
          </cell>
          <cell r="E38">
            <v>6</v>
          </cell>
        </row>
        <row r="39">
          <cell r="C39" t="str">
            <v>D=100×100</v>
          </cell>
          <cell r="E39">
            <v>4</v>
          </cell>
        </row>
        <row r="40">
          <cell r="C40" t="str">
            <v>D=100×100</v>
          </cell>
          <cell r="E40">
            <v>5</v>
          </cell>
        </row>
        <row r="41">
          <cell r="C41" t="str">
            <v>D=100×100</v>
          </cell>
          <cell r="E41">
            <v>8</v>
          </cell>
        </row>
        <row r="42">
          <cell r="C42" t="str">
            <v>D=80</v>
          </cell>
          <cell r="E42">
            <v>9</v>
          </cell>
        </row>
        <row r="43">
          <cell r="C43" t="str">
            <v>D=100</v>
          </cell>
          <cell r="E43">
            <v>10</v>
          </cell>
        </row>
        <row r="44">
          <cell r="C44" t="str">
            <v>D=150</v>
          </cell>
          <cell r="E44">
            <v>12</v>
          </cell>
        </row>
        <row r="45">
          <cell r="C45" t="str">
            <v>D=200</v>
          </cell>
          <cell r="E45">
            <v>18</v>
          </cell>
        </row>
        <row r="46">
          <cell r="C46" t="str">
            <v>D=250</v>
          </cell>
          <cell r="E46">
            <v>25</v>
          </cell>
        </row>
        <row r="47">
          <cell r="C47" t="str">
            <v>D=300</v>
          </cell>
          <cell r="E47">
            <v>34</v>
          </cell>
        </row>
        <row r="48">
          <cell r="C48" t="str">
            <v>D=80</v>
          </cell>
          <cell r="E48">
            <v>7.9</v>
          </cell>
        </row>
        <row r="49">
          <cell r="C49" t="str">
            <v>D=100</v>
          </cell>
          <cell r="E49">
            <v>9.6</v>
          </cell>
        </row>
        <row r="50">
          <cell r="C50" t="str">
            <v>D=150</v>
          </cell>
          <cell r="E50">
            <v>15.6</v>
          </cell>
        </row>
        <row r="51">
          <cell r="C51" t="str">
            <v>D=200</v>
          </cell>
          <cell r="E51">
            <v>22.5</v>
          </cell>
        </row>
        <row r="52">
          <cell r="C52" t="str">
            <v>D=250</v>
          </cell>
          <cell r="E52">
            <v>31.5</v>
          </cell>
        </row>
        <row r="53">
          <cell r="C53" t="str">
            <v>D=300</v>
          </cell>
          <cell r="E53">
            <v>41.5</v>
          </cell>
        </row>
        <row r="54">
          <cell r="C54" t="str">
            <v>D=80</v>
          </cell>
          <cell r="E54">
            <v>42</v>
          </cell>
        </row>
        <row r="55">
          <cell r="C55" t="str">
            <v>D=100</v>
          </cell>
          <cell r="E55">
            <v>50</v>
          </cell>
        </row>
        <row r="56">
          <cell r="C56" t="str">
            <v>D=150</v>
          </cell>
          <cell r="E56">
            <v>90</v>
          </cell>
        </row>
        <row r="57">
          <cell r="C57" t="str">
            <v>D=200</v>
          </cell>
          <cell r="E57">
            <v>140</v>
          </cell>
        </row>
        <row r="58">
          <cell r="C58" t="str">
            <v>D=300</v>
          </cell>
          <cell r="E58">
            <v>280</v>
          </cell>
        </row>
        <row r="59">
          <cell r="C59" t="str">
            <v>D=80</v>
          </cell>
          <cell r="E59">
            <v>94</v>
          </cell>
        </row>
        <row r="60">
          <cell r="C60" t="str">
            <v>D=100</v>
          </cell>
          <cell r="E60">
            <v>110</v>
          </cell>
        </row>
        <row r="61">
          <cell r="C61" t="str">
            <v>D=80</v>
          </cell>
          <cell r="E61">
            <v>13.5</v>
          </cell>
          <cell r="I61" t="str">
            <v>×</v>
          </cell>
        </row>
        <row r="62">
          <cell r="C62" t="str">
            <v>D=100</v>
          </cell>
          <cell r="E62">
            <v>16.399999999999999</v>
          </cell>
          <cell r="I62" t="str">
            <v>×</v>
          </cell>
        </row>
        <row r="63">
          <cell r="C63" t="str">
            <v>D=100</v>
          </cell>
          <cell r="E63">
            <v>16.399999999999999</v>
          </cell>
          <cell r="I63" t="str">
            <v>×</v>
          </cell>
        </row>
        <row r="64">
          <cell r="C64" t="str">
            <v>D=100</v>
          </cell>
          <cell r="E64">
            <v>16.399999999999999</v>
          </cell>
          <cell r="I64" t="str">
            <v>×</v>
          </cell>
        </row>
        <row r="65">
          <cell r="C65" t="str">
            <v>D=100</v>
          </cell>
          <cell r="E65">
            <v>16.399999999999999</v>
          </cell>
          <cell r="I65" t="str">
            <v>×</v>
          </cell>
        </row>
        <row r="66">
          <cell r="C66" t="str">
            <v>D=100</v>
          </cell>
          <cell r="E66">
            <v>16.399999999999999</v>
          </cell>
          <cell r="I66" t="str">
            <v>×</v>
          </cell>
        </row>
        <row r="67">
          <cell r="C67" t="str">
            <v>D=100</v>
          </cell>
          <cell r="E67">
            <v>16.399999999999999</v>
          </cell>
          <cell r="I67" t="str">
            <v>×</v>
          </cell>
        </row>
        <row r="68">
          <cell r="C68" t="str">
            <v>D=100</v>
          </cell>
          <cell r="E68">
            <v>16.399999999999999</v>
          </cell>
          <cell r="I68" t="str">
            <v>×</v>
          </cell>
        </row>
        <row r="69">
          <cell r="C69" t="str">
            <v>D=125</v>
          </cell>
          <cell r="E69">
            <v>21</v>
          </cell>
          <cell r="I69" t="str">
            <v>×</v>
          </cell>
        </row>
        <row r="70">
          <cell r="C70" t="str">
            <v>D=150</v>
          </cell>
          <cell r="E70">
            <v>25.3</v>
          </cell>
          <cell r="I70" t="str">
            <v>×</v>
          </cell>
        </row>
        <row r="71">
          <cell r="C71" t="str">
            <v>D=200</v>
          </cell>
          <cell r="E71">
            <v>33.799999999999997</v>
          </cell>
          <cell r="I71" t="str">
            <v>×</v>
          </cell>
        </row>
        <row r="72">
          <cell r="C72" t="str">
            <v>D=250</v>
          </cell>
          <cell r="E72">
            <v>44.3</v>
          </cell>
          <cell r="I72" t="str">
            <v>×</v>
          </cell>
        </row>
        <row r="73">
          <cell r="C73" t="str">
            <v>D=300</v>
          </cell>
          <cell r="E73">
            <v>56.3</v>
          </cell>
          <cell r="I73" t="str">
            <v>×</v>
          </cell>
        </row>
        <row r="74">
          <cell r="C74" t="str">
            <v>D=350</v>
          </cell>
          <cell r="E74">
            <v>69.599999999999994</v>
          </cell>
          <cell r="I74" t="str">
            <v>×</v>
          </cell>
        </row>
        <row r="75">
          <cell r="C75" t="str">
            <v>D=400</v>
          </cell>
          <cell r="E75">
            <v>83.7</v>
          </cell>
          <cell r="I75" t="str">
            <v>×</v>
          </cell>
        </row>
        <row r="76">
          <cell r="C76" t="str">
            <v>D=450</v>
          </cell>
          <cell r="E76">
            <v>98.5</v>
          </cell>
          <cell r="I76" t="str">
            <v>×</v>
          </cell>
        </row>
        <row r="77">
          <cell r="C77" t="str">
            <v>D=500</v>
          </cell>
          <cell r="E77">
            <v>115.6</v>
          </cell>
          <cell r="I77" t="str">
            <v>×</v>
          </cell>
        </row>
        <row r="78">
          <cell r="C78" t="str">
            <v>D=600</v>
          </cell>
          <cell r="E78">
            <v>152</v>
          </cell>
          <cell r="I78" t="str">
            <v>×</v>
          </cell>
        </row>
        <row r="79">
          <cell r="C79" t="str">
            <v>D=700</v>
          </cell>
          <cell r="E79">
            <v>193</v>
          </cell>
          <cell r="I79" t="str">
            <v>×</v>
          </cell>
        </row>
        <row r="80">
          <cell r="C80" t="str">
            <v>D=800</v>
          </cell>
          <cell r="E80">
            <v>238.7</v>
          </cell>
          <cell r="I80" t="str">
            <v>×</v>
          </cell>
        </row>
        <row r="81">
          <cell r="C81" t="str">
            <v>D=900</v>
          </cell>
          <cell r="E81">
            <v>288.7</v>
          </cell>
          <cell r="I81" t="str">
            <v>×</v>
          </cell>
        </row>
        <row r="82">
          <cell r="C82" t="str">
            <v>D=1000</v>
          </cell>
          <cell r="E82">
            <v>343.2</v>
          </cell>
          <cell r="I82" t="str">
            <v>×</v>
          </cell>
        </row>
        <row r="83">
          <cell r="C83" t="str">
            <v>D=1100</v>
          </cell>
          <cell r="E83">
            <v>399.5</v>
          </cell>
          <cell r="I83" t="str">
            <v>×</v>
          </cell>
        </row>
        <row r="84">
          <cell r="C84" t="str">
            <v>D=1200</v>
          </cell>
          <cell r="E84">
            <v>465.9</v>
          </cell>
          <cell r="I84" t="str">
            <v>×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강재수량-총"/>
      <sheetName val="철근량"/>
      <sheetName val="토공수량집"/>
      <sheetName val="어곡-타공종"/>
      <sheetName val="총괄집계"/>
      <sheetName val="총괄집계1 (3)"/>
      <sheetName val="수량집계(대전)"/>
      <sheetName val="일반수량집계(대전)"/>
      <sheetName val="봉곡교(대전)"/>
      <sheetName val="수량집계(진주)"/>
      <sheetName val="일반수량집계 (진주)"/>
      <sheetName val="봉곡교(진주)"/>
      <sheetName val="접속 슬래브"/>
      <sheetName val="옹벽집계"/>
      <sheetName val="토공집계"/>
      <sheetName val="토공"/>
      <sheetName val="총괄-S"/>
      <sheetName val="총괄-S (2)"/>
      <sheetName val="총괄-S(30)"/>
      <sheetName val="슬래브-S(30)"/>
      <sheetName val="옹벽-S"/>
      <sheetName val="슬래브-S (40)"/>
      <sheetName val="수량집계"/>
      <sheetName val="신흥교"/>
      <sheetName val="시점(우)-날개벽"/>
      <sheetName val="시점(좌)-날개벽"/>
      <sheetName val="종점(우)-날개벽"/>
      <sheetName val="종점(좌)-날개벽"/>
      <sheetName val="옹벽(3-1)"/>
      <sheetName val="옹벽(3-2)"/>
      <sheetName val="총괄"/>
      <sheetName val="총괄 (2)"/>
      <sheetName val="총괄(30)"/>
      <sheetName val="슬래브(30)"/>
      <sheetName val="옹벽"/>
      <sheetName val="슬래브 (40)"/>
      <sheetName val="XXXXXX"/>
      <sheetName val="산청"/>
      <sheetName val="수동"/>
      <sheetName val="30mpc본당수량"/>
      <sheetName val="1m당 (2)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VXXXXX"/>
      <sheetName val="표지"/>
      <sheetName val="목차"/>
      <sheetName val="1.설계조건"/>
      <sheetName val="2.1단면가정"/>
      <sheetName val="Sap2000"/>
      <sheetName val="2.5하중재하도"/>
      <sheetName val="2.7 전산입력"/>
      <sheetName val="2.7.2 단면력집계"/>
      <sheetName val="2.8 부재력도(극한)"/>
      <sheetName val="2.9 단면검토"/>
      <sheetName val="2.9.2 벽설계"/>
      <sheetName val="2.10주철근 조립도"/>
      <sheetName val="2.11정착장검토"/>
      <sheetName val="2.12 부재력도(허용)"/>
      <sheetName val="2.13 우각부 보강검토"/>
      <sheetName val="2.14 거더계산"/>
      <sheetName val="2.14.3 거더철근량산정"/>
      <sheetName val="2.14.4 사각기둥설계"/>
      <sheetName val="2.15 사용성검토"/>
      <sheetName val="2.16 부력검토"/>
      <sheetName val="Sheet1"/>
      <sheetName val="토공총괄집계"/>
      <sheetName val="U-TYPE토공"/>
      <sheetName val="교대토공집계"/>
      <sheetName val="교대토공"/>
      <sheetName val="교각토공집계"/>
      <sheetName val="교각토공"/>
      <sheetName val="타공종이월"/>
      <sheetName val="북한강교교대토공집계(1)"/>
      <sheetName val="북한강교시점측교대"/>
      <sheetName val="북한강교교대토공집계(2)"/>
      <sheetName val="북한강교종점측교대"/>
      <sheetName val="용늪교교대토공집계 "/>
      <sheetName val="용늪교시점측교대"/>
      <sheetName val="용늪교종점측교대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통전1교-A1토공"/>
      <sheetName val="통전1교-A2토공"/>
      <sheetName val="사천2교-A1토공"/>
      <sheetName val="사천2교-A2토공"/>
      <sheetName val="교대집계"/>
      <sheetName val="laroux"/>
      <sheetName val="내역서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토공"/>
      <sheetName val="옹벽수량"/>
      <sheetName val="연장조서"/>
      <sheetName val="전단"/>
      <sheetName val="전집"/>
      <sheetName val="Sheet2"/>
      <sheetName val="Sheet3"/>
      <sheetName val="부대공집계(옛날)"/>
      <sheetName val="부대공집계표"/>
      <sheetName val="오수공"/>
      <sheetName val="우수공"/>
      <sheetName val="구내배관"/>
      <sheetName val="BYPASS날개벽"/>
      <sheetName val="abut집계"/>
      <sheetName val="상-교대"/>
      <sheetName val="집계표"/>
      <sheetName val="화심2교(전주 시)"/>
      <sheetName val="화심2교(전주 종)"/>
      <sheetName val="화심2교(함양 시)"/>
      <sheetName val="화심2교(함양 종)"/>
      <sheetName val="민목2교(전주 시)"/>
      <sheetName val="민목2교(전주 종)"/>
      <sheetName val="민목2교(함양 시)"/>
      <sheetName val="민목2교(함양 종)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총괄토공집계"/>
      <sheetName val="1 line"/>
      <sheetName val="용수개거 내역수량집계표"/>
      <sheetName val="용수개거연장조서"/>
      <sheetName val="용수개거재료집계표"/>
      <sheetName val="용수개거단위수량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간지"/>
      <sheetName val="설계내역서"/>
      <sheetName val="TYPE총괄집계표"/>
      <sheetName val="논리시점우측"/>
      <sheetName val="논리시점좌측"/>
      <sheetName val="논리종점우측"/>
      <sheetName val="논리종점좌측"/>
      <sheetName val="가시설공(광장부)"/>
      <sheetName val="Anchor수량"/>
      <sheetName val="MSG"/>
      <sheetName val="MSG (2)"/>
      <sheetName val="SQJ"/>
      <sheetName val="가시설공(시점부)"/>
      <sheetName val="MSG(시점부)"/>
      <sheetName val="SQJ(시점부)"/>
      <sheetName val="단면 (2)"/>
      <sheetName val="INPUT"/>
      <sheetName val="내역적용(전체)"/>
      <sheetName val="터널공총자재693"/>
      <sheetName val="시멘트및골재수랑지계표694"/>
      <sheetName val="콘크리트695"/>
      <sheetName val="총집계표"/>
      <sheetName val="BM개착"/>
      <sheetName val="(3-1)798"/>
      <sheetName val="(3-2)799"/>
      <sheetName val="800"/>
      <sheetName val="801"/>
      <sheetName val="802"/>
      <sheetName val="803"/>
      <sheetName val="(4-1)822"/>
      <sheetName val="(4-2)823"/>
      <sheetName val="824"/>
      <sheetName val="825"/>
      <sheetName val="826"/>
      <sheetName val="827"/>
      <sheetName val="(6-1)872"/>
      <sheetName val="(6-2)873"/>
      <sheetName val="874"/>
      <sheetName val="875"/>
      <sheetName val="876"/>
      <sheetName val="877"/>
      <sheetName val="본선수량총괄집계표"/>
      <sheetName val="토공수량총괄집계표"/>
      <sheetName val="설계설명서"/>
      <sheetName val="물량증감내역"/>
      <sheetName val="자재"/>
      <sheetName val="공사용중기"/>
      <sheetName val="공정표(당)"/>
      <sheetName val="공정표(변)"/>
      <sheetName val="표지-1"/>
      <sheetName val="집계표(총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집계표(토목,비목별)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표지 (2)"/>
      <sheetName val="예정공정표"/>
      <sheetName val="공사일보(4월1일)"/>
      <sheetName val="공사일보(4월2일)"/>
      <sheetName val="공사일보(4월3일)"/>
      <sheetName val="공사일보(4월4일)"/>
      <sheetName val="공사일보(4월5일)"/>
      <sheetName val="공사일보(4월6일)"/>
      <sheetName val="공사일보(4월7일)"/>
      <sheetName val="공사일보(4월8일)"/>
      <sheetName val="공사일보(4월9일)"/>
      <sheetName val="공사일보(4월10일)"/>
      <sheetName val="공사일보(4월11일)"/>
      <sheetName val="공사일보(4월12일)"/>
      <sheetName val="공사일보(4월13일)"/>
      <sheetName val="공사일보(4월14일)"/>
      <sheetName val="공사일보(4월15일)"/>
      <sheetName val="공사일보(4월16일)"/>
      <sheetName val="공사일보(4월17일)"/>
      <sheetName val="공사일보(4월18일)"/>
      <sheetName val="공사일보(4월19일)"/>
      <sheetName val="공사일보(4월20일)"/>
      <sheetName val="공사일보(4월21일)"/>
      <sheetName val="공사일보(4월22일)"/>
      <sheetName val="공사일보(4월23일)"/>
      <sheetName val="공사일보(4월24일)"/>
      <sheetName val="공사일보(4월25일)"/>
      <sheetName val="공사일보(4월26일)"/>
      <sheetName val="공사일보(4월27일)"/>
      <sheetName val="공사일보(4월28일)"/>
      <sheetName val="공사일보(4월29일)"/>
      <sheetName val="공사일보(4월30일)"/>
      <sheetName val="설계변경내용"/>
      <sheetName val="토목공사(수량증감대비표)"/>
      <sheetName val="1공구(수량증감대비표)"/>
      <sheetName val="단가조견표"/>
      <sheetName val="주요물량,자재"/>
      <sheetName val="공사기간,변경조건"/>
      <sheetName val="공정표(변경)"/>
      <sheetName val="표지-1 (2)"/>
      <sheetName val="표지-1 (3)"/>
      <sheetName val="내역갑"/>
      <sheetName val="산출내역"/>
      <sheetName val="내역"/>
      <sheetName val="관급자재대,보상비"/>
      <sheetName val="보상비"/>
      <sheetName val="교대수량집계표"/>
      <sheetName val="교대수량"/>
      <sheetName val="남양내역"/>
      <sheetName val="갑"/>
      <sheetName val="변경개요1"/>
      <sheetName val="갑 (1)"/>
      <sheetName val="원가계산서"/>
      <sheetName val="공종별집계표"/>
      <sheetName val="갑지 (2)"/>
      <sheetName val="공량서(옥외방범)"/>
      <sheetName val="단가조사서"/>
      <sheetName val="단가조사서 (업체)"/>
      <sheetName val="갑지 (3)"/>
      <sheetName val="자재총괄(증감)"/>
      <sheetName val="폐수처리장(변경)"/>
      <sheetName val="폐수처리장 (기존)"/>
      <sheetName val="갑지 (4)"/>
      <sheetName val="도면"/>
      <sheetName val="토공집계표"/>
      <sheetName val="구조물깨기수량집계"/>
      <sheetName val="교량깨기"/>
      <sheetName val="기본DATA"/>
      <sheetName val="요율"/>
      <sheetName val="당진1,2호기전선관설치및접지4차공사내역서-을지"/>
      <sheetName val="BOQ(전체)"/>
      <sheetName val="간선계산"/>
      <sheetName val="실행내역"/>
      <sheetName val="집 계 표"/>
      <sheetName val="기계내역"/>
      <sheetName val="사  업  비  수  지  예  산  서"/>
      <sheetName val="맨홀수량산출"/>
      <sheetName val="1호인버트수량"/>
      <sheetName val="CABLE SIZE-3"/>
      <sheetName val="일위대가(계측기설치)"/>
      <sheetName val="정렬"/>
      <sheetName val="대전-교대(A1-A2)"/>
      <sheetName val="#REF"/>
      <sheetName val="전체제잡비"/>
      <sheetName val="편입토지조서"/>
      <sheetName val="가로등내역서"/>
      <sheetName val="BID"/>
      <sheetName val="3.바닥판설계"/>
      <sheetName val="입찰안"/>
      <sheetName val="도급대실행대비표"/>
      <sheetName val="수량집계표"/>
      <sheetName val="산출근거"/>
      <sheetName val="산수배수"/>
      <sheetName val="000000"/>
      <sheetName val="시점부"/>
      <sheetName val="시점부토적표"/>
      <sheetName val="종점부"/>
      <sheetName val="종점부토적표"/>
      <sheetName val="绑ꣃ˞짛༏濼殃恸䁍◣"/>
      <sheetName val="전체_1설계"/>
      <sheetName val="투찰"/>
      <sheetName val="apt수량"/>
      <sheetName val="성서방향-교대(A2)"/>
      <sheetName val="B(함)일반수량"/>
      <sheetName val="현황산출서"/>
      <sheetName val="적용토목"/>
      <sheetName val="배수공"/>
      <sheetName val="조명시설"/>
      <sheetName val="ABUT수량-A1"/>
      <sheetName val="단면가정"/>
      <sheetName val="SLIDES"/>
      <sheetName val="도장수량(하1)"/>
      <sheetName val="주형"/>
      <sheetName val="6.교좌면보강"/>
      <sheetName val="골재산출"/>
      <sheetName val="시설수량표"/>
      <sheetName val="Sheet15"/>
      <sheetName val="전입"/>
      <sheetName val="위치조서"/>
      <sheetName val="type-F"/>
      <sheetName val="["/>
      <sheetName val="1.취수장"/>
      <sheetName val="유동표"/>
      <sheetName val="VXXXXXXX"/>
      <sheetName val="(C)원내역"/>
      <sheetName val="자재단가비교표"/>
      <sheetName val="앉음벽 (2)"/>
      <sheetName val="기초공"/>
      <sheetName val="기둥(원형)"/>
      <sheetName val="산출근거1"/>
      <sheetName val="공주-교대(A1)"/>
      <sheetName val="날개벽"/>
      <sheetName val="용늪교종점측교대_x0000__x0009_ӐЀ_x0004_"/>
      <sheetName val="용늪교종점측교대_x0000__x0000__x0000__x"/>
      <sheetName val="장문교(대전)"/>
      <sheetName val="진주방향"/>
      <sheetName val="마산방향"/>
      <sheetName val="마산방향철근집계"/>
      <sheetName val="하수급견적대비"/>
      <sheetName val="수량명세서"/>
      <sheetName val="기초코드"/>
      <sheetName val="소방"/>
      <sheetName val="포장복구집계"/>
      <sheetName val="6공구(당초)"/>
      <sheetName val="I一般比"/>
      <sheetName val="설직재-1"/>
      <sheetName val="N賃率-職"/>
      <sheetName val="제직재"/>
      <sheetName val="품셈"/>
      <sheetName val="전기일위목록"/>
      <sheetName val="연결임시"/>
      <sheetName val="건축내역"/>
      <sheetName val="플랜트 설치"/>
      <sheetName val="기자재비"/>
      <sheetName val="수로교총재료집계"/>
      <sheetName val="공사비예산서(토목분)"/>
      <sheetName val="TEL"/>
      <sheetName val="BLOCK-1"/>
      <sheetName val="부대내역"/>
      <sheetName val="단위단가"/>
      <sheetName val="B2BERP"/>
      <sheetName val="전차선로 물량표"/>
      <sheetName val="변화치수"/>
      <sheetName val="B부대공"/>
      <sheetName val="산출내역서집계표"/>
      <sheetName val="교각계산"/>
      <sheetName val="공사비집계"/>
      <sheetName val="준검 내역서"/>
      <sheetName val="공사수행방안"/>
      <sheetName val="시멘트"/>
      <sheetName val="품셈TABLE"/>
      <sheetName val="물가시세"/>
      <sheetName val="노임단가"/>
      <sheetName val="일위"/>
      <sheetName val="봉양~조차장간고하개명(신설)"/>
      <sheetName val="8설7발"/>
      <sheetName val="공사일보(4월11탬גּ"/>
      <sheetName val="상행-교대(A1-A2)"/>
      <sheetName val="A-4"/>
      <sheetName val="원본"/>
      <sheetName val="JUCKEYK"/>
      <sheetName val="인사자료총집계"/>
      <sheetName val="가정단면"/>
      <sheetName val="총괄표"/>
      <sheetName val="설계명세서"/>
      <sheetName val="토목"/>
      <sheetName val="양수장구조물총"/>
      <sheetName val="양수장토공총"/>
      <sheetName val="기계경비"/>
      <sheetName val="2.8 부재_xffff_도(_xffff_한)"/>
      <sheetName val="2._xffff_.2 벽설계"/>
      <sheetName val="암거 제원표"/>
      <sheetName val="DATE"/>
      <sheetName val="변수값"/>
      <sheetName val="중기상차"/>
      <sheetName val="AS복구"/>
      <sheetName val="중기터파기"/>
      <sheetName val="공작물조직표(용배수)"/>
      <sheetName val="공내역"/>
      <sheetName val="공통단가"/>
      <sheetName val="상수도토공집계표"/>
      <sheetName val="자재일람"/>
      <sheetName val="VXXXX"/>
      <sheetName val="명세표지"/>
      <sheetName val="명세서"/>
      <sheetName val="총집계"/>
      <sheetName val="진출콘크.푸집"/>
      <sheetName val="진출철집"/>
      <sheetName val="&lt;접속집계&gt;"/>
      <sheetName val="접속철"/>
      <sheetName val="AP슬래브"/>
      <sheetName val="전기맨홀자재집"/>
      <sheetName val="전기맨홀콘.거푸집총집 "/>
      <sheetName val="전기맨홀철근총집"/>
      <sheetName val="남양시작동자105노65기1.3화1.2"/>
      <sheetName val="터파기및재료"/>
      <sheetName val="공사비내역"/>
      <sheetName val="기둥"/>
      <sheetName val="저판(버림100)"/>
      <sheetName val="자재단가"/>
      <sheetName val="포장공"/>
      <sheetName val="지급자재"/>
      <sheetName val="포장공사"/>
      <sheetName val="단가조사"/>
      <sheetName val="교대(당진방향)삁세집계(A2)"/>
      <sheetName val="Q형플륨집계"/>
      <sheetName val="공사일보_x0008_4월25일)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둥(원형)"/>
      <sheetName val="기둥(원형)"/>
      <sheetName val="기둥(원형)"/>
      <sheetName val="기둥(원형)"/>
      <sheetName val="기둥(원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L"/>
      <sheetName val="COL-T"/>
      <sheetName val="저판(버림100)"/>
      <sheetName val="기둥"/>
      <sheetName val="COPING"/>
      <sheetName val="토공 (1단)"/>
      <sheetName val="기둥부"/>
      <sheetName val="설계설명서"/>
      <sheetName val="설계변경내용"/>
      <sheetName val="토목공사(수량증감대비표)"/>
      <sheetName val="1공구(수량증감대비표)"/>
      <sheetName val="단가조견표"/>
      <sheetName val="기둥(원형)"/>
      <sheetName val="PIER2"/>
      <sheetName val="3련 BOX"/>
      <sheetName val="JUCK"/>
      <sheetName val="설계조건"/>
      <sheetName val="1-1"/>
      <sheetName val="COPING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3"/>
  <sheetViews>
    <sheetView zoomScaleNormal="100" zoomScaleSheetLayoutView="100" workbookViewId="0">
      <selection activeCell="F25" sqref="F25"/>
    </sheetView>
  </sheetViews>
  <sheetFormatPr defaultColWidth="9" defaultRowHeight="15" customHeight="1" x14ac:dyDescent="0.3"/>
  <cols>
    <col min="1" max="11" width="11.25" style="23" customWidth="1"/>
    <col min="12" max="16384" width="9" style="23"/>
  </cols>
  <sheetData>
    <row r="1" spans="1:11" ht="15" customHeight="1" x14ac:dyDescent="0.15">
      <c r="A1" s="20"/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5" customHeight="1" x14ac:dyDescent="0.15">
      <c r="A3" s="24"/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15" customHeight="1" x14ac:dyDescent="0.15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15">
      <c r="A5" s="24"/>
      <c r="B5" s="25"/>
      <c r="C5" s="43" t="s">
        <v>10</v>
      </c>
      <c r="D5" s="43"/>
      <c r="E5" s="43"/>
      <c r="F5" s="43"/>
      <c r="G5" s="43"/>
      <c r="H5" s="43"/>
      <c r="I5" s="43"/>
      <c r="J5" s="25"/>
      <c r="K5" s="26"/>
    </row>
    <row r="6" spans="1:11" ht="15" customHeight="1" x14ac:dyDescent="0.15">
      <c r="A6" s="24"/>
      <c r="B6" s="25"/>
      <c r="C6" s="43"/>
      <c r="D6" s="43"/>
      <c r="E6" s="43"/>
      <c r="F6" s="43"/>
      <c r="G6" s="43"/>
      <c r="H6" s="43"/>
      <c r="I6" s="43"/>
      <c r="J6" s="25"/>
      <c r="K6" s="26"/>
    </row>
    <row r="7" spans="1:11" ht="15" customHeight="1" x14ac:dyDescent="0.15">
      <c r="A7" s="24"/>
      <c r="B7" s="25"/>
      <c r="C7" s="43"/>
      <c r="D7" s="43"/>
      <c r="E7" s="43"/>
      <c r="F7" s="43"/>
      <c r="G7" s="43"/>
      <c r="H7" s="43"/>
      <c r="I7" s="43"/>
      <c r="J7" s="25"/>
      <c r="K7" s="26"/>
    </row>
    <row r="8" spans="1:11" ht="15" customHeight="1" x14ac:dyDescent="0.15">
      <c r="A8" s="24"/>
      <c r="B8" s="25"/>
      <c r="C8" s="43"/>
      <c r="D8" s="43"/>
      <c r="E8" s="43"/>
      <c r="F8" s="43"/>
      <c r="G8" s="43"/>
      <c r="H8" s="43"/>
      <c r="I8" s="43"/>
      <c r="J8" s="25"/>
      <c r="K8" s="26"/>
    </row>
    <row r="9" spans="1:11" ht="15" customHeight="1" x14ac:dyDescent="0.15">
      <c r="A9" s="24"/>
      <c r="B9" s="25"/>
      <c r="C9" s="43"/>
      <c r="D9" s="43"/>
      <c r="E9" s="43"/>
      <c r="F9" s="43"/>
      <c r="G9" s="43"/>
      <c r="H9" s="43"/>
      <c r="I9" s="43"/>
      <c r="J9" s="25"/>
      <c r="K9" s="26"/>
    </row>
    <row r="10" spans="1:11" ht="15" customHeight="1" x14ac:dyDescent="0.15">
      <c r="A10" s="24"/>
      <c r="B10" s="25"/>
      <c r="C10" s="43"/>
      <c r="D10" s="43"/>
      <c r="E10" s="43"/>
      <c r="F10" s="43"/>
      <c r="G10" s="43"/>
      <c r="H10" s="43"/>
      <c r="I10" s="43"/>
      <c r="J10" s="25"/>
      <c r="K10" s="26"/>
    </row>
    <row r="11" spans="1:11" ht="15" customHeight="1" x14ac:dyDescent="0.15">
      <c r="A11" s="24"/>
      <c r="B11" s="25"/>
      <c r="C11" s="43"/>
      <c r="D11" s="43"/>
      <c r="E11" s="43"/>
      <c r="F11" s="43"/>
      <c r="G11" s="43"/>
      <c r="H11" s="43"/>
      <c r="I11" s="43"/>
      <c r="J11" s="25"/>
      <c r="K11" s="26"/>
    </row>
    <row r="12" spans="1:11" ht="15" customHeight="1" x14ac:dyDescent="0.1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15" customHeight="1" x14ac:dyDescent="0.1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ht="15" customHeight="1" x14ac:dyDescent="0.15">
      <c r="A14" s="24"/>
      <c r="B14" s="25"/>
      <c r="C14" s="25"/>
      <c r="D14" s="27"/>
      <c r="E14" s="27"/>
      <c r="F14" s="27"/>
      <c r="G14" s="27"/>
      <c r="H14" s="27"/>
      <c r="I14" s="27"/>
      <c r="J14" s="25"/>
      <c r="K14" s="26"/>
    </row>
    <row r="15" spans="1:11" ht="15" customHeight="1" x14ac:dyDescent="0.15">
      <c r="A15" s="24"/>
      <c r="B15" s="25"/>
      <c r="C15" s="25"/>
      <c r="D15" s="27"/>
      <c r="E15" s="27"/>
      <c r="F15" s="27"/>
      <c r="G15" s="27"/>
      <c r="H15" s="27"/>
      <c r="I15" s="27"/>
      <c r="J15" s="25"/>
      <c r="K15" s="26"/>
    </row>
    <row r="16" spans="1:11" ht="15" customHeight="1" x14ac:dyDescent="0.1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15" customHeight="1" x14ac:dyDescent="0.1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1" ht="15" customHeight="1" x14ac:dyDescent="0.3">
      <c r="A18" s="44" t="s">
        <v>99</v>
      </c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1:11" ht="15" customHeight="1" x14ac:dyDescent="0.3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6"/>
    </row>
    <row r="20" spans="1:11" ht="1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6"/>
    </row>
    <row r="21" spans="1:11" ht="1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1" ht="15" customHeight="1" x14ac:dyDescent="0.1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6"/>
    </row>
    <row r="23" spans="1:11" ht="15" customHeight="1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6"/>
    </row>
    <row r="24" spans="1:11" ht="1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1" ht="15" customHeight="1" x14ac:dyDescent="0.1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6"/>
    </row>
    <row r="26" spans="1:11" ht="15" customHeight="1" x14ac:dyDescent="0.1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6"/>
    </row>
    <row r="27" spans="1:11" ht="15" customHeight="1" x14ac:dyDescent="0.15">
      <c r="A27" s="24"/>
      <c r="B27" s="25"/>
      <c r="C27" s="47"/>
      <c r="D27" s="47"/>
      <c r="E27" s="47"/>
      <c r="F27" s="47"/>
      <c r="G27" s="47"/>
      <c r="H27" s="47"/>
      <c r="I27" s="47"/>
      <c r="J27" s="25"/>
      <c r="K27" s="26"/>
    </row>
    <row r="28" spans="1:11" ht="15" customHeight="1" x14ac:dyDescent="0.15">
      <c r="A28" s="24"/>
      <c r="B28" s="25"/>
      <c r="C28" s="47"/>
      <c r="D28" s="47"/>
      <c r="E28" s="47"/>
      <c r="F28" s="47"/>
      <c r="G28" s="47"/>
      <c r="H28" s="47"/>
      <c r="I28" s="47"/>
      <c r="J28" s="25"/>
      <c r="K28" s="26"/>
    </row>
    <row r="29" spans="1:11" ht="15" customHeight="1" x14ac:dyDescent="0.15">
      <c r="A29" s="24"/>
      <c r="B29" s="25"/>
      <c r="C29" s="28"/>
      <c r="D29" s="28"/>
      <c r="E29" s="28"/>
      <c r="F29" s="28"/>
      <c r="G29" s="28"/>
      <c r="H29" s="28"/>
      <c r="I29" s="28"/>
      <c r="J29" s="25"/>
      <c r="K29" s="26"/>
    </row>
    <row r="30" spans="1:11" ht="15" customHeight="1" x14ac:dyDescent="0.15">
      <c r="A30" s="24"/>
      <c r="B30" s="25"/>
      <c r="C30" s="28"/>
      <c r="D30" s="28"/>
      <c r="E30" s="28"/>
      <c r="F30" s="28"/>
      <c r="G30" s="28"/>
      <c r="H30" s="28"/>
      <c r="I30" s="28"/>
      <c r="J30" s="25"/>
      <c r="K30" s="26"/>
    </row>
    <row r="31" spans="1:11" ht="15" customHeight="1" x14ac:dyDescent="0.15">
      <c r="A31" s="24"/>
      <c r="B31" s="25"/>
      <c r="C31" s="28"/>
      <c r="D31" s="28"/>
      <c r="E31" s="28"/>
      <c r="F31" s="28"/>
      <c r="G31" s="28"/>
      <c r="H31" s="28"/>
      <c r="I31" s="28"/>
      <c r="J31" s="25"/>
      <c r="K31" s="26"/>
    </row>
    <row r="32" spans="1:11" ht="15" customHeight="1" x14ac:dyDescent="0.15">
      <c r="A32" s="24"/>
      <c r="B32" s="25"/>
      <c r="C32" s="28"/>
      <c r="D32" s="28"/>
      <c r="E32" s="28"/>
      <c r="F32" s="28"/>
      <c r="G32" s="28"/>
      <c r="H32" s="28"/>
      <c r="I32" s="28"/>
      <c r="J32" s="25"/>
      <c r="K32" s="26"/>
    </row>
    <row r="33" spans="1:11" ht="15" customHeight="1" x14ac:dyDescent="0.15">
      <c r="A33" s="29"/>
      <c r="B33" s="30"/>
      <c r="C33" s="31"/>
      <c r="D33" s="31"/>
      <c r="E33" s="31"/>
      <c r="F33" s="31"/>
      <c r="G33" s="31"/>
      <c r="H33" s="31"/>
      <c r="I33" s="31"/>
      <c r="J33" s="30"/>
      <c r="K33" s="32"/>
    </row>
  </sheetData>
  <mergeCells count="3">
    <mergeCell ref="C5:I11"/>
    <mergeCell ref="A18:K20"/>
    <mergeCell ref="C27:I28"/>
  </mergeCells>
  <phoneticPr fontId="15" type="noConversion"/>
  <pageMargins left="0.69972223043441772" right="0.69972223043441772" top="0.75" bottom="0.75" header="0.30000001192092896" footer="0.30000001192092896"/>
  <pageSetup paperSize="9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9"/>
  <sheetViews>
    <sheetView view="pageBreakPreview" topLeftCell="B1" zoomScaleNormal="100" zoomScaleSheetLayoutView="100" workbookViewId="0">
      <selection activeCell="E23" sqref="E23"/>
    </sheetView>
  </sheetViews>
  <sheetFormatPr defaultColWidth="9" defaultRowHeight="16.5" x14ac:dyDescent="0.3"/>
  <cols>
    <col min="1" max="1" width="0" hidden="1" customWidth="1"/>
    <col min="2" max="3" width="4.625" customWidth="1"/>
    <col min="4" max="4" width="35.5" customWidth="1"/>
    <col min="5" max="5" width="25.625" customWidth="1"/>
    <col min="6" max="6" width="60.5" customWidth="1"/>
    <col min="7" max="7" width="30.625" customWidth="1"/>
  </cols>
  <sheetData>
    <row r="1" spans="1:7" ht="24" customHeight="1" x14ac:dyDescent="0.3">
      <c r="B1" s="50" t="s">
        <v>92</v>
      </c>
      <c r="C1" s="50"/>
      <c r="D1" s="50"/>
      <c r="E1" s="50"/>
      <c r="F1" s="50"/>
      <c r="G1" s="50"/>
    </row>
    <row r="2" spans="1:7" ht="21.95" customHeight="1" x14ac:dyDescent="0.3">
      <c r="B2" s="51" t="s">
        <v>100</v>
      </c>
      <c r="C2" s="51"/>
      <c r="D2" s="51"/>
      <c r="E2" s="51"/>
      <c r="F2" s="52" t="str">
        <f>" 금액 : "&amp;NUMBERSTRING(E29,1)&amp;"원"&amp;" (\"&amp;TEXT(E29,"#,###")&amp;")"</f>
        <v xml:space="preserve"> 금액 : 영원 (\)</v>
      </c>
      <c r="G2" s="52"/>
    </row>
    <row r="3" spans="1:7" ht="21.95" customHeight="1" x14ac:dyDescent="0.3">
      <c r="B3" s="53" t="s">
        <v>16</v>
      </c>
      <c r="C3" s="53"/>
      <c r="D3" s="53"/>
      <c r="E3" s="9" t="s">
        <v>24</v>
      </c>
      <c r="F3" s="9" t="s">
        <v>39</v>
      </c>
      <c r="G3" s="9" t="s">
        <v>14</v>
      </c>
    </row>
    <row r="4" spans="1:7" ht="21.95" customHeight="1" x14ac:dyDescent="0.3">
      <c r="A4" s="1" t="s">
        <v>46</v>
      </c>
      <c r="B4" s="54" t="s">
        <v>38</v>
      </c>
      <c r="C4" s="54" t="s">
        <v>20</v>
      </c>
      <c r="D4" s="10" t="s">
        <v>87</v>
      </c>
      <c r="E4" s="11">
        <f>공종별집계표!F18</f>
        <v>0</v>
      </c>
      <c r="F4" s="8" t="s">
        <v>73</v>
      </c>
      <c r="G4" s="8" t="s">
        <v>73</v>
      </c>
    </row>
    <row r="5" spans="1:7" ht="21.95" customHeight="1" x14ac:dyDescent="0.3">
      <c r="A5" s="1" t="s">
        <v>63</v>
      </c>
      <c r="B5" s="54"/>
      <c r="C5" s="54"/>
      <c r="D5" s="10" t="s">
        <v>91</v>
      </c>
      <c r="E5" s="11">
        <v>0</v>
      </c>
      <c r="F5" s="8" t="s">
        <v>73</v>
      </c>
      <c r="G5" s="8" t="s">
        <v>73</v>
      </c>
    </row>
    <row r="6" spans="1:7" ht="21.95" customHeight="1" x14ac:dyDescent="0.3">
      <c r="A6" s="1" t="s">
        <v>52</v>
      </c>
      <c r="B6" s="54"/>
      <c r="C6" s="54"/>
      <c r="D6" s="10" t="s">
        <v>23</v>
      </c>
      <c r="E6" s="11"/>
      <c r="F6" s="8" t="s">
        <v>73</v>
      </c>
      <c r="G6" s="8" t="s">
        <v>73</v>
      </c>
    </row>
    <row r="7" spans="1:7" ht="21.95" customHeight="1" x14ac:dyDescent="0.3">
      <c r="A7" s="1" t="s">
        <v>72</v>
      </c>
      <c r="B7" s="54"/>
      <c r="C7" s="54"/>
      <c r="D7" s="10" t="s">
        <v>41</v>
      </c>
      <c r="E7" s="11">
        <f>TRUNC(E4+E5-E6,0)</f>
        <v>0</v>
      </c>
      <c r="F7" s="8" t="s">
        <v>73</v>
      </c>
      <c r="G7" s="8" t="s">
        <v>73</v>
      </c>
    </row>
    <row r="8" spans="1:7" ht="21.95" customHeight="1" x14ac:dyDescent="0.3">
      <c r="A8" s="1" t="s">
        <v>61</v>
      </c>
      <c r="B8" s="54"/>
      <c r="C8" s="54" t="s">
        <v>21</v>
      </c>
      <c r="D8" s="10" t="s">
        <v>81</v>
      </c>
      <c r="E8" s="11">
        <f>공종별집계표!H18</f>
        <v>0</v>
      </c>
      <c r="F8" s="8" t="s">
        <v>73</v>
      </c>
      <c r="G8" s="8" t="s">
        <v>73</v>
      </c>
    </row>
    <row r="9" spans="1:7" ht="21.95" customHeight="1" x14ac:dyDescent="0.3">
      <c r="A9" s="1" t="s">
        <v>47</v>
      </c>
      <c r="B9" s="54"/>
      <c r="C9" s="54"/>
      <c r="D9" s="10" t="s">
        <v>85</v>
      </c>
      <c r="E9" s="11">
        <f>TRUNC(E8*0.125,0)</f>
        <v>0</v>
      </c>
      <c r="F9" s="36" t="s">
        <v>88</v>
      </c>
      <c r="G9" s="8" t="s">
        <v>73</v>
      </c>
    </row>
    <row r="10" spans="1:7" ht="21.95" customHeight="1" x14ac:dyDescent="0.3">
      <c r="A10" s="1" t="s">
        <v>58</v>
      </c>
      <c r="B10" s="54"/>
      <c r="C10" s="54"/>
      <c r="D10" s="10" t="s">
        <v>41</v>
      </c>
      <c r="E10" s="11">
        <f>TRUNC(E8+E9,0)</f>
        <v>0</v>
      </c>
      <c r="F10" s="8" t="s">
        <v>73</v>
      </c>
      <c r="G10" s="8" t="s">
        <v>73</v>
      </c>
    </row>
    <row r="11" spans="1:7" ht="21.95" customHeight="1" x14ac:dyDescent="0.3">
      <c r="A11" s="1" t="s">
        <v>66</v>
      </c>
      <c r="B11" s="54"/>
      <c r="C11" s="54" t="s">
        <v>35</v>
      </c>
      <c r="D11" s="10" t="s">
        <v>93</v>
      </c>
      <c r="E11" s="11">
        <f>공종별집계표!J18</f>
        <v>0</v>
      </c>
      <c r="F11" s="8" t="s">
        <v>73</v>
      </c>
      <c r="G11" s="8" t="s">
        <v>73</v>
      </c>
    </row>
    <row r="12" spans="1:7" ht="21.95" customHeight="1" x14ac:dyDescent="0.3">
      <c r="A12" s="1" t="s">
        <v>44</v>
      </c>
      <c r="B12" s="54"/>
      <c r="C12" s="54"/>
      <c r="D12" s="10" t="s">
        <v>78</v>
      </c>
      <c r="E12" s="11">
        <f>TRUNC(E10*0.0356,0)</f>
        <v>0</v>
      </c>
      <c r="F12" s="35" t="s">
        <v>32</v>
      </c>
      <c r="G12" s="8"/>
    </row>
    <row r="13" spans="1:7" ht="21.95" customHeight="1" x14ac:dyDescent="0.3">
      <c r="A13" s="1" t="s">
        <v>75</v>
      </c>
      <c r="B13" s="54"/>
      <c r="C13" s="54"/>
      <c r="D13" s="10" t="s">
        <v>89</v>
      </c>
      <c r="E13" s="11">
        <f>TRUNC(E10*0.0101,0)</f>
        <v>0</v>
      </c>
      <c r="F13" s="35" t="s">
        <v>13</v>
      </c>
      <c r="G13" s="8"/>
    </row>
    <row r="14" spans="1:7" ht="21.95" customHeight="1" x14ac:dyDescent="0.3">
      <c r="A14" s="1" t="s">
        <v>64</v>
      </c>
      <c r="B14" s="54"/>
      <c r="C14" s="54"/>
      <c r="D14" s="37" t="s">
        <v>19</v>
      </c>
      <c r="E14" s="11"/>
      <c r="F14" s="36"/>
      <c r="G14" s="36" t="s">
        <v>73</v>
      </c>
    </row>
    <row r="15" spans="1:7" ht="21.95" customHeight="1" x14ac:dyDescent="0.3">
      <c r="A15" s="1" t="s">
        <v>64</v>
      </c>
      <c r="B15" s="54"/>
      <c r="C15" s="54"/>
      <c r="D15" s="37" t="s">
        <v>18</v>
      </c>
      <c r="E15" s="11"/>
      <c r="F15" s="36"/>
      <c r="G15" s="36" t="s">
        <v>73</v>
      </c>
    </row>
    <row r="16" spans="1:7" ht="21.95" customHeight="1" x14ac:dyDescent="0.3">
      <c r="A16" s="1" t="s">
        <v>64</v>
      </c>
      <c r="B16" s="54"/>
      <c r="C16" s="54"/>
      <c r="D16" s="37" t="s">
        <v>17</v>
      </c>
      <c r="E16" s="11"/>
      <c r="F16" s="36"/>
      <c r="G16" s="36" t="s">
        <v>73</v>
      </c>
    </row>
    <row r="17" spans="1:7" ht="21.95" customHeight="1" x14ac:dyDescent="0.3">
      <c r="A17" s="1" t="s">
        <v>64</v>
      </c>
      <c r="B17" s="54"/>
      <c r="C17" s="54"/>
      <c r="D17" s="10" t="s">
        <v>22</v>
      </c>
      <c r="E17" s="11"/>
      <c r="F17" s="8"/>
      <c r="G17" s="8" t="s">
        <v>73</v>
      </c>
    </row>
    <row r="18" spans="1:7" ht="21.95" customHeight="1" x14ac:dyDescent="0.3">
      <c r="A18" s="1" t="s">
        <v>67</v>
      </c>
      <c r="B18" s="54"/>
      <c r="C18" s="54"/>
      <c r="D18" s="10" t="s">
        <v>80</v>
      </c>
      <c r="E18" s="11"/>
      <c r="F18" s="8"/>
      <c r="G18" s="8"/>
    </row>
    <row r="19" spans="1:7" ht="21.95" customHeight="1" x14ac:dyDescent="0.3">
      <c r="A19" s="1" t="s">
        <v>57</v>
      </c>
      <c r="B19" s="54"/>
      <c r="C19" s="54"/>
      <c r="D19" s="10" t="s">
        <v>83</v>
      </c>
      <c r="E19" s="11">
        <f>TRUNC(SUM(E7,E10)*0.046)</f>
        <v>0</v>
      </c>
      <c r="F19" s="33" t="s">
        <v>43</v>
      </c>
      <c r="G19" s="8" t="s">
        <v>73</v>
      </c>
    </row>
    <row r="20" spans="1:7" ht="21.95" customHeight="1" x14ac:dyDescent="0.3">
      <c r="A20" s="1" t="s">
        <v>59</v>
      </c>
      <c r="B20" s="54"/>
      <c r="C20" s="54"/>
      <c r="D20" s="10" t="s">
        <v>40</v>
      </c>
      <c r="E20" s="11"/>
      <c r="F20" s="8"/>
      <c r="G20" s="8" t="s">
        <v>73</v>
      </c>
    </row>
    <row r="21" spans="1:7" ht="21.95" customHeight="1" x14ac:dyDescent="0.3">
      <c r="A21" s="1" t="s">
        <v>77</v>
      </c>
      <c r="B21" s="54"/>
      <c r="C21" s="54"/>
      <c r="D21" s="10" t="s">
        <v>41</v>
      </c>
      <c r="E21" s="11">
        <f>TRUNC(E11+E12+E13+E17+E19+E18+E20,0)</f>
        <v>0</v>
      </c>
      <c r="F21" s="8" t="s">
        <v>73</v>
      </c>
      <c r="G21" s="8" t="s">
        <v>73</v>
      </c>
    </row>
    <row r="22" spans="1:7" ht="21.95" customHeight="1" x14ac:dyDescent="0.3">
      <c r="A22" s="1" t="s">
        <v>48</v>
      </c>
      <c r="B22" s="48" t="s">
        <v>15</v>
      </c>
      <c r="C22" s="48"/>
      <c r="D22" s="49"/>
      <c r="E22" s="11">
        <f>TRUNC(E7+E10+E21,0)</f>
        <v>0</v>
      </c>
      <c r="F22" s="8" t="s">
        <v>73</v>
      </c>
      <c r="G22" s="8" t="s">
        <v>73</v>
      </c>
    </row>
    <row r="23" spans="1:7" ht="21.95" customHeight="1" x14ac:dyDescent="0.3">
      <c r="A23" s="1" t="s">
        <v>70</v>
      </c>
      <c r="B23" s="48" t="s">
        <v>86</v>
      </c>
      <c r="C23" s="48"/>
      <c r="D23" s="49"/>
      <c r="E23" s="11">
        <f>TRUNC(E22*0.06,0)</f>
        <v>0</v>
      </c>
      <c r="F23" s="36" t="s">
        <v>0</v>
      </c>
      <c r="G23" s="8" t="s">
        <v>73</v>
      </c>
    </row>
    <row r="24" spans="1:7" ht="21.95" customHeight="1" x14ac:dyDescent="0.3">
      <c r="A24" s="1" t="s">
        <v>49</v>
      </c>
      <c r="B24" s="48" t="s">
        <v>37</v>
      </c>
      <c r="C24" s="48"/>
      <c r="D24" s="49"/>
      <c r="E24" s="11">
        <f>TRUNC((E10+E21+E23)*0.1,0)</f>
        <v>0</v>
      </c>
      <c r="F24" s="36" t="s">
        <v>98</v>
      </c>
      <c r="G24" s="8" t="s">
        <v>73</v>
      </c>
    </row>
    <row r="25" spans="1:7" ht="21.95" hidden="1" customHeight="1" x14ac:dyDescent="0.3">
      <c r="A25" s="1" t="s">
        <v>55</v>
      </c>
      <c r="B25" s="48" t="s">
        <v>25</v>
      </c>
      <c r="C25" s="48"/>
      <c r="D25" s="49"/>
      <c r="E25" s="11"/>
      <c r="F25" s="8" t="s">
        <v>73</v>
      </c>
      <c r="G25" s="8" t="s">
        <v>73</v>
      </c>
    </row>
    <row r="26" spans="1:7" ht="21.95" customHeight="1" x14ac:dyDescent="0.3">
      <c r="A26" s="1" t="s">
        <v>69</v>
      </c>
      <c r="B26" s="48" t="s">
        <v>84</v>
      </c>
      <c r="C26" s="48"/>
      <c r="D26" s="49"/>
      <c r="E26" s="42">
        <f>TRUNC(E22+E23+E24+E25,0)</f>
        <v>0</v>
      </c>
      <c r="F26" s="8" t="s">
        <v>73</v>
      </c>
      <c r="G26" s="8" t="s">
        <v>73</v>
      </c>
    </row>
    <row r="27" spans="1:7" ht="21.95" customHeight="1" x14ac:dyDescent="0.3">
      <c r="A27" s="1" t="s">
        <v>62</v>
      </c>
      <c r="B27" s="48" t="s">
        <v>79</v>
      </c>
      <c r="C27" s="48"/>
      <c r="D27" s="49"/>
      <c r="E27" s="42">
        <f>TRUNC(E26*0.1,0)</f>
        <v>0</v>
      </c>
      <c r="F27" s="8" t="s">
        <v>34</v>
      </c>
      <c r="G27" s="8" t="s">
        <v>73</v>
      </c>
    </row>
    <row r="28" spans="1:7" ht="21.95" customHeight="1" x14ac:dyDescent="0.3">
      <c r="A28" s="1" t="s">
        <v>56</v>
      </c>
      <c r="B28" s="48" t="s">
        <v>90</v>
      </c>
      <c r="C28" s="48"/>
      <c r="D28" s="49"/>
      <c r="E28" s="42">
        <f>TRUNC(E26+E27,0)</f>
        <v>0</v>
      </c>
      <c r="F28" s="8" t="s">
        <v>73</v>
      </c>
      <c r="G28" s="8" t="s">
        <v>73</v>
      </c>
    </row>
    <row r="29" spans="1:7" ht="21.95" customHeight="1" x14ac:dyDescent="0.3">
      <c r="A29" s="1" t="s">
        <v>60</v>
      </c>
      <c r="B29" s="48" t="s">
        <v>82</v>
      </c>
      <c r="C29" s="48"/>
      <c r="D29" s="49"/>
      <c r="E29" s="11"/>
      <c r="F29" s="8" t="s">
        <v>12</v>
      </c>
      <c r="G29" s="8" t="s">
        <v>73</v>
      </c>
    </row>
  </sheetData>
  <mergeCells count="16">
    <mergeCell ref="B1:G1"/>
    <mergeCell ref="B2:E2"/>
    <mergeCell ref="F2:G2"/>
    <mergeCell ref="B3:D3"/>
    <mergeCell ref="B4:B21"/>
    <mergeCell ref="C4:C7"/>
    <mergeCell ref="C8:C10"/>
    <mergeCell ref="C11:C21"/>
    <mergeCell ref="B27:D27"/>
    <mergeCell ref="B28:D28"/>
    <mergeCell ref="B29:D29"/>
    <mergeCell ref="B22:D22"/>
    <mergeCell ref="B23:D23"/>
    <mergeCell ref="B24:D24"/>
    <mergeCell ref="B25:D25"/>
    <mergeCell ref="B26:D26"/>
  </mergeCells>
  <phoneticPr fontId="15" type="noConversion"/>
  <pageMargins left="0.39347222447395325" right="0.39347222447395325" top="0.39347222447395325" bottom="0.39347222447395325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8"/>
  <sheetViews>
    <sheetView zoomScaleNormal="100" zoomScaleSheetLayoutView="100" workbookViewId="0">
      <selection activeCell="K14" sqref="K14"/>
    </sheetView>
  </sheetViews>
  <sheetFormatPr defaultColWidth="9" defaultRowHeight="16.5" x14ac:dyDescent="0.3"/>
  <cols>
    <col min="1" max="1" width="40.625" customWidth="1"/>
    <col min="2" max="2" width="20.5" customWidth="1"/>
    <col min="3" max="4" width="4.625" customWidth="1"/>
    <col min="5" max="12" width="13.625" customWidth="1"/>
    <col min="13" max="13" width="12.625" customWidth="1"/>
  </cols>
  <sheetData>
    <row r="1" spans="1:13" ht="30" customHeight="1" x14ac:dyDescent="0.3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9.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0" customHeight="1" x14ac:dyDescent="0.3">
      <c r="A3" s="57" t="s">
        <v>36</v>
      </c>
      <c r="B3" s="57" t="s">
        <v>31</v>
      </c>
      <c r="C3" s="57" t="s">
        <v>51</v>
      </c>
      <c r="D3" s="57" t="s">
        <v>45</v>
      </c>
      <c r="E3" s="57" t="s">
        <v>6</v>
      </c>
      <c r="F3" s="57"/>
      <c r="G3" s="57" t="s">
        <v>96</v>
      </c>
      <c r="H3" s="57"/>
      <c r="I3" s="57" t="s">
        <v>29</v>
      </c>
      <c r="J3" s="57"/>
      <c r="K3" s="57" t="s">
        <v>26</v>
      </c>
      <c r="L3" s="57"/>
      <c r="M3" s="57" t="s">
        <v>7</v>
      </c>
    </row>
    <row r="4" spans="1:13" ht="30" customHeight="1" x14ac:dyDescent="0.3">
      <c r="A4" s="58"/>
      <c r="B4" s="58"/>
      <c r="C4" s="58"/>
      <c r="D4" s="58"/>
      <c r="E4" s="3" t="s">
        <v>3</v>
      </c>
      <c r="F4" s="3" t="s">
        <v>95</v>
      </c>
      <c r="G4" s="3" t="s">
        <v>3</v>
      </c>
      <c r="H4" s="3" t="s">
        <v>95</v>
      </c>
      <c r="I4" s="3" t="s">
        <v>3</v>
      </c>
      <c r="J4" s="3" t="s">
        <v>95</v>
      </c>
      <c r="K4" s="3" t="s">
        <v>3</v>
      </c>
      <c r="L4" s="3" t="s">
        <v>95</v>
      </c>
      <c r="M4" s="58"/>
    </row>
    <row r="5" spans="1:13" s="41" customFormat="1" ht="30" customHeight="1" x14ac:dyDescent="0.3">
      <c r="A5" s="38" t="s">
        <v>4</v>
      </c>
      <c r="B5" s="38" t="s">
        <v>73</v>
      </c>
      <c r="C5" s="34" t="s">
        <v>53</v>
      </c>
      <c r="D5" s="39">
        <v>1</v>
      </c>
      <c r="E5" s="40"/>
      <c r="F5" s="40"/>
      <c r="G5" s="40"/>
      <c r="H5" s="40"/>
      <c r="I5" s="40"/>
      <c r="J5" s="40"/>
      <c r="K5" s="40"/>
      <c r="L5" s="40"/>
      <c r="M5" s="38" t="s">
        <v>73</v>
      </c>
    </row>
    <row r="6" spans="1:13" ht="30" customHeight="1" x14ac:dyDescent="0.3">
      <c r="A6" s="4" t="str">
        <f>공종별내역서!A4</f>
        <v>DVM 실외기</v>
      </c>
      <c r="B6" s="4" t="s">
        <v>73</v>
      </c>
      <c r="C6" s="14" t="s">
        <v>53</v>
      </c>
      <c r="D6" s="5">
        <v>1</v>
      </c>
      <c r="E6" s="6"/>
      <c r="F6" s="6"/>
      <c r="G6" s="6"/>
      <c r="H6" s="6"/>
      <c r="I6" s="6"/>
      <c r="J6" s="6"/>
      <c r="K6" s="6"/>
      <c r="L6" s="6"/>
      <c r="M6" s="4" t="s">
        <v>73</v>
      </c>
    </row>
    <row r="7" spans="1:13" ht="30" customHeight="1" x14ac:dyDescent="0.3">
      <c r="A7" s="4"/>
      <c r="B7" s="4" t="s">
        <v>73</v>
      </c>
      <c r="C7" s="14" t="s">
        <v>73</v>
      </c>
      <c r="D7" s="12"/>
      <c r="E7" s="6"/>
      <c r="F7" s="6">
        <f t="shared" ref="F7:F13" si="0">E7*D7</f>
        <v>0</v>
      </c>
      <c r="G7" s="6"/>
      <c r="H7" s="6">
        <f t="shared" ref="H7:H13" si="1">G7*D7</f>
        <v>0</v>
      </c>
      <c r="I7" s="6"/>
      <c r="J7" s="6">
        <f t="shared" ref="J7:J13" si="2">I7*D7</f>
        <v>0</v>
      </c>
      <c r="K7" s="6">
        <f t="shared" ref="K5:L13" si="3">E7+G7+I7</f>
        <v>0</v>
      </c>
      <c r="L7" s="6">
        <f t="shared" si="3"/>
        <v>0</v>
      </c>
      <c r="M7" s="4" t="s">
        <v>73</v>
      </c>
    </row>
    <row r="8" spans="1:13" ht="30" customHeight="1" x14ac:dyDescent="0.3">
      <c r="A8" s="4"/>
      <c r="B8" s="4" t="s">
        <v>73</v>
      </c>
      <c r="C8" s="14" t="s">
        <v>73</v>
      </c>
      <c r="D8" s="12"/>
      <c r="E8" s="6"/>
      <c r="F8" s="6">
        <f t="shared" si="0"/>
        <v>0</v>
      </c>
      <c r="G8" s="6"/>
      <c r="H8" s="6">
        <f t="shared" si="1"/>
        <v>0</v>
      </c>
      <c r="I8" s="6"/>
      <c r="J8" s="6">
        <f t="shared" si="2"/>
        <v>0</v>
      </c>
      <c r="K8" s="6">
        <f t="shared" si="3"/>
        <v>0</v>
      </c>
      <c r="L8" s="6">
        <f t="shared" si="3"/>
        <v>0</v>
      </c>
      <c r="M8" s="4" t="s">
        <v>73</v>
      </c>
    </row>
    <row r="9" spans="1:13" ht="30" customHeight="1" x14ac:dyDescent="0.3">
      <c r="A9" s="4"/>
      <c r="B9" s="4" t="s">
        <v>73</v>
      </c>
      <c r="C9" s="14" t="s">
        <v>73</v>
      </c>
      <c r="D9" s="12"/>
      <c r="E9" s="6"/>
      <c r="F9" s="6">
        <f t="shared" si="0"/>
        <v>0</v>
      </c>
      <c r="G9" s="6"/>
      <c r="H9" s="6">
        <f t="shared" si="1"/>
        <v>0</v>
      </c>
      <c r="I9" s="6"/>
      <c r="J9" s="6">
        <f t="shared" si="2"/>
        <v>0</v>
      </c>
      <c r="K9" s="6">
        <f t="shared" si="3"/>
        <v>0</v>
      </c>
      <c r="L9" s="6">
        <f t="shared" si="3"/>
        <v>0</v>
      </c>
      <c r="M9" s="4" t="s">
        <v>73</v>
      </c>
    </row>
    <row r="10" spans="1:13" ht="30" customHeight="1" x14ac:dyDescent="0.3">
      <c r="A10" s="4"/>
      <c r="B10" s="4" t="s">
        <v>73</v>
      </c>
      <c r="C10" s="14" t="s">
        <v>73</v>
      </c>
      <c r="D10" s="12"/>
      <c r="E10" s="6"/>
      <c r="F10" s="6">
        <f t="shared" si="0"/>
        <v>0</v>
      </c>
      <c r="G10" s="6"/>
      <c r="H10" s="6">
        <f t="shared" si="1"/>
        <v>0</v>
      </c>
      <c r="I10" s="6"/>
      <c r="J10" s="6">
        <f t="shared" si="2"/>
        <v>0</v>
      </c>
      <c r="K10" s="6">
        <f t="shared" si="3"/>
        <v>0</v>
      </c>
      <c r="L10" s="6">
        <f t="shared" si="3"/>
        <v>0</v>
      </c>
      <c r="M10" s="4" t="s">
        <v>73</v>
      </c>
    </row>
    <row r="11" spans="1:13" ht="30" customHeight="1" x14ac:dyDescent="0.3">
      <c r="A11" s="4"/>
      <c r="B11" s="4" t="s">
        <v>73</v>
      </c>
      <c r="C11" s="14" t="s">
        <v>73</v>
      </c>
      <c r="D11" s="12"/>
      <c r="E11" s="6"/>
      <c r="F11" s="6">
        <f t="shared" si="0"/>
        <v>0</v>
      </c>
      <c r="G11" s="6"/>
      <c r="H11" s="6">
        <f t="shared" si="1"/>
        <v>0</v>
      </c>
      <c r="I11" s="6"/>
      <c r="J11" s="6">
        <f t="shared" si="2"/>
        <v>0</v>
      </c>
      <c r="K11" s="6">
        <f t="shared" si="3"/>
        <v>0</v>
      </c>
      <c r="L11" s="6">
        <f t="shared" si="3"/>
        <v>0</v>
      </c>
      <c r="M11" s="4" t="s">
        <v>73</v>
      </c>
    </row>
    <row r="12" spans="1:13" ht="30" customHeight="1" x14ac:dyDescent="0.3">
      <c r="A12" s="4"/>
      <c r="B12" s="4" t="s">
        <v>73</v>
      </c>
      <c r="C12" s="14" t="s">
        <v>73</v>
      </c>
      <c r="D12" s="12"/>
      <c r="E12" s="6"/>
      <c r="F12" s="6">
        <f t="shared" si="0"/>
        <v>0</v>
      </c>
      <c r="G12" s="6"/>
      <c r="H12" s="6">
        <f t="shared" si="1"/>
        <v>0</v>
      </c>
      <c r="I12" s="6"/>
      <c r="J12" s="6">
        <f t="shared" si="2"/>
        <v>0</v>
      </c>
      <c r="K12" s="6">
        <f t="shared" si="3"/>
        <v>0</v>
      </c>
      <c r="L12" s="6">
        <f t="shared" si="3"/>
        <v>0</v>
      </c>
      <c r="M12" s="4" t="s">
        <v>73</v>
      </c>
    </row>
    <row r="13" spans="1:13" ht="30" customHeight="1" x14ac:dyDescent="0.3">
      <c r="A13" s="4"/>
      <c r="B13" s="4" t="s">
        <v>73</v>
      </c>
      <c r="C13" s="14" t="s">
        <v>73</v>
      </c>
      <c r="D13" s="12"/>
      <c r="E13" s="6"/>
      <c r="F13" s="6">
        <f t="shared" si="0"/>
        <v>0</v>
      </c>
      <c r="G13" s="6"/>
      <c r="H13" s="6">
        <f t="shared" si="1"/>
        <v>0</v>
      </c>
      <c r="I13" s="6"/>
      <c r="J13" s="6">
        <f t="shared" si="2"/>
        <v>0</v>
      </c>
      <c r="K13" s="6">
        <f t="shared" si="3"/>
        <v>0</v>
      </c>
      <c r="L13" s="6">
        <f t="shared" si="3"/>
        <v>0</v>
      </c>
      <c r="M13" s="4" t="s">
        <v>73</v>
      </c>
    </row>
    <row r="14" spans="1:13" ht="30" customHeight="1" x14ac:dyDescent="0.3">
      <c r="A14" s="4"/>
      <c r="B14" s="4" t="s">
        <v>73</v>
      </c>
      <c r="C14" s="14" t="s">
        <v>73</v>
      </c>
      <c r="D14" s="5"/>
      <c r="E14" s="6"/>
      <c r="F14" s="6">
        <f>E14*D14</f>
        <v>0</v>
      </c>
      <c r="G14" s="6"/>
      <c r="H14" s="6">
        <f>G14*D14</f>
        <v>0</v>
      </c>
      <c r="I14" s="6"/>
      <c r="J14" s="6">
        <f>I14*D14</f>
        <v>0</v>
      </c>
      <c r="K14" s="6">
        <f t="shared" ref="K14:L16" si="4">E14+G14+I14</f>
        <v>0</v>
      </c>
      <c r="L14" s="6">
        <f t="shared" si="4"/>
        <v>0</v>
      </c>
      <c r="M14" s="4" t="s">
        <v>73</v>
      </c>
    </row>
    <row r="15" spans="1:13" ht="30" customHeight="1" x14ac:dyDescent="0.3">
      <c r="A15" s="17"/>
      <c r="B15" s="4"/>
      <c r="C15" s="14"/>
      <c r="D15" s="5"/>
      <c r="E15" s="6"/>
      <c r="F15" s="6"/>
      <c r="G15" s="6"/>
      <c r="H15" s="6"/>
      <c r="I15" s="6"/>
      <c r="J15" s="6">
        <f>I15*D15</f>
        <v>0</v>
      </c>
      <c r="K15" s="6">
        <f t="shared" si="4"/>
        <v>0</v>
      </c>
      <c r="L15" s="6">
        <f t="shared" si="4"/>
        <v>0</v>
      </c>
      <c r="M15" s="4" t="s">
        <v>73</v>
      </c>
    </row>
    <row r="16" spans="1:13" ht="30" customHeight="1" x14ac:dyDescent="0.3">
      <c r="A16" s="4"/>
      <c r="B16" s="4" t="s">
        <v>73</v>
      </c>
      <c r="C16" s="14" t="s">
        <v>73</v>
      </c>
      <c r="D16" s="5"/>
      <c r="E16" s="6"/>
      <c r="F16" s="6">
        <f>E16*D16</f>
        <v>0</v>
      </c>
      <c r="G16" s="6"/>
      <c r="H16" s="6">
        <f>G16*D16</f>
        <v>0</v>
      </c>
      <c r="I16" s="6"/>
      <c r="J16" s="6">
        <f>I16*D16</f>
        <v>0</v>
      </c>
      <c r="K16" s="6">
        <f t="shared" si="4"/>
        <v>0</v>
      </c>
      <c r="L16" s="6">
        <f t="shared" si="4"/>
        <v>0</v>
      </c>
      <c r="M16" s="4" t="s">
        <v>73</v>
      </c>
    </row>
    <row r="17" spans="1:13" ht="30" customHeight="1" x14ac:dyDescent="0.3">
      <c r="A17" s="18"/>
      <c r="B17" s="5"/>
      <c r="C17" s="13"/>
      <c r="D17" s="5"/>
      <c r="E17" s="5"/>
      <c r="F17" s="5"/>
      <c r="G17" s="5"/>
      <c r="H17" s="5"/>
      <c r="I17" s="19"/>
      <c r="J17" s="6"/>
      <c r="K17" s="6"/>
      <c r="L17" s="6"/>
      <c r="M17" s="5"/>
    </row>
    <row r="18" spans="1:13" ht="30" customHeight="1" x14ac:dyDescent="0.3">
      <c r="A18" s="4" t="s">
        <v>42</v>
      </c>
      <c r="B18" s="5"/>
      <c r="C18" s="5"/>
      <c r="D18" s="5"/>
      <c r="E18" s="5"/>
      <c r="F18" s="6">
        <f>F5</f>
        <v>0</v>
      </c>
      <c r="G18" s="5"/>
      <c r="H18" s="6">
        <f>H5</f>
        <v>0</v>
      </c>
      <c r="I18" s="5"/>
      <c r="J18" s="6">
        <f>J5</f>
        <v>0</v>
      </c>
      <c r="K18" s="5"/>
      <c r="L18" s="6">
        <f>L5</f>
        <v>0</v>
      </c>
      <c r="M18" s="5"/>
    </row>
  </sheetData>
  <mergeCells count="11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15" type="noConversion"/>
  <pageMargins left="0.78694444894790649" right="0" top="0.39347222447395325" bottom="0.39347222447395325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23"/>
  <sheetViews>
    <sheetView tabSelected="1" zoomScale="80" zoomScaleNormal="80" zoomScaleSheetLayoutView="80" workbookViewId="0">
      <selection activeCell="D16" sqref="D16"/>
    </sheetView>
  </sheetViews>
  <sheetFormatPr defaultColWidth="9" defaultRowHeight="27.75" customHeight="1" x14ac:dyDescent="0.3"/>
  <cols>
    <col min="1" max="2" width="30.625" customWidth="1"/>
    <col min="3" max="3" width="4.625" style="15" customWidth="1"/>
    <col min="4" max="4" width="8.5" customWidth="1"/>
    <col min="5" max="12" width="13.625" customWidth="1"/>
    <col min="13" max="13" width="12.625" customWidth="1"/>
    <col min="15" max="16" width="10.5" hidden="1" customWidth="1"/>
    <col min="17" max="17" width="8.375" hidden="1" customWidth="1"/>
    <col min="18" max="18" width="0" hidden="1" customWidth="1"/>
  </cols>
  <sheetData>
    <row r="1" spans="1:18" ht="27.75" customHeight="1" x14ac:dyDescent="0.3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8" ht="27.75" customHeight="1" x14ac:dyDescent="0.3">
      <c r="A2" s="57" t="s">
        <v>36</v>
      </c>
      <c r="B2" s="57" t="s">
        <v>31</v>
      </c>
      <c r="C2" s="57" t="s">
        <v>51</v>
      </c>
      <c r="D2" s="57" t="s">
        <v>45</v>
      </c>
      <c r="E2" s="57" t="s">
        <v>6</v>
      </c>
      <c r="F2" s="57"/>
      <c r="G2" s="57" t="s">
        <v>96</v>
      </c>
      <c r="H2" s="57"/>
      <c r="I2" s="57" t="s">
        <v>29</v>
      </c>
      <c r="J2" s="57"/>
      <c r="K2" s="57" t="s">
        <v>26</v>
      </c>
      <c r="L2" s="57"/>
      <c r="M2" s="57" t="s">
        <v>7</v>
      </c>
    </row>
    <row r="3" spans="1:18" ht="27.75" customHeight="1" x14ac:dyDescent="0.3">
      <c r="A3" s="57"/>
      <c r="B3" s="57"/>
      <c r="C3" s="57"/>
      <c r="D3" s="57"/>
      <c r="E3" s="2" t="s">
        <v>3</v>
      </c>
      <c r="F3" s="2" t="s">
        <v>95</v>
      </c>
      <c r="G3" s="2" t="s">
        <v>3</v>
      </c>
      <c r="H3" s="2" t="s">
        <v>95</v>
      </c>
      <c r="I3" s="2" t="s">
        <v>3</v>
      </c>
      <c r="J3" s="2" t="s">
        <v>95</v>
      </c>
      <c r="K3" s="2" t="s">
        <v>3</v>
      </c>
      <c r="L3" s="2" t="s">
        <v>95</v>
      </c>
      <c r="M3" s="57"/>
    </row>
    <row r="4" spans="1:18" ht="27.75" customHeight="1" x14ac:dyDescent="0.3">
      <c r="A4" s="16" t="s">
        <v>94</v>
      </c>
      <c r="B4" s="16" t="s">
        <v>2</v>
      </c>
      <c r="C4" s="14" t="s">
        <v>74</v>
      </c>
      <c r="D4" s="12">
        <v>1</v>
      </c>
      <c r="E4" s="7"/>
      <c r="F4" s="7"/>
      <c r="G4" s="7"/>
      <c r="H4" s="7"/>
      <c r="I4" s="7"/>
      <c r="J4" s="7"/>
      <c r="K4" s="7"/>
      <c r="L4" s="7"/>
      <c r="M4" s="5"/>
      <c r="R4">
        <v>0.81867999999999996</v>
      </c>
    </row>
    <row r="5" spans="1:18" ht="27.75" customHeight="1" x14ac:dyDescent="0.3">
      <c r="A5" s="16" t="s">
        <v>94</v>
      </c>
      <c r="B5" s="16" t="s">
        <v>2</v>
      </c>
      <c r="C5" s="14" t="s">
        <v>74</v>
      </c>
      <c r="D5" s="12">
        <v>1</v>
      </c>
      <c r="E5" s="7"/>
      <c r="F5" s="7"/>
      <c r="G5" s="7"/>
      <c r="H5" s="7"/>
      <c r="I5" s="7"/>
      <c r="J5" s="7"/>
      <c r="K5" s="7"/>
      <c r="L5" s="7"/>
      <c r="M5" s="4"/>
      <c r="O5">
        <v>10733000</v>
      </c>
      <c r="P5">
        <f t="shared" ref="P5:P13" si="0">TRUNC(O5*$R$4,0)</f>
        <v>8786892</v>
      </c>
    </row>
    <row r="6" spans="1:18" ht="27.75" customHeight="1" x14ac:dyDescent="0.3">
      <c r="A6" s="16" t="s">
        <v>27</v>
      </c>
      <c r="B6" s="16" t="s">
        <v>65</v>
      </c>
      <c r="C6" s="14" t="s">
        <v>74</v>
      </c>
      <c r="D6" s="12">
        <v>4</v>
      </c>
      <c r="E6" s="7"/>
      <c r="F6" s="7"/>
      <c r="G6" s="7"/>
      <c r="H6" s="7"/>
      <c r="I6" s="7"/>
      <c r="J6" s="7"/>
      <c r="K6" s="7"/>
      <c r="L6" s="7"/>
      <c r="M6" s="4"/>
      <c r="O6">
        <v>14829000</v>
      </c>
      <c r="P6">
        <f t="shared" si="0"/>
        <v>12140205</v>
      </c>
    </row>
    <row r="7" spans="1:18" ht="27.75" customHeight="1" x14ac:dyDescent="0.3">
      <c r="A7" s="16" t="s">
        <v>27</v>
      </c>
      <c r="B7" s="16" t="s">
        <v>50</v>
      </c>
      <c r="C7" s="14" t="s">
        <v>74</v>
      </c>
      <c r="D7" s="12">
        <v>8</v>
      </c>
      <c r="E7" s="7"/>
      <c r="F7" s="7"/>
      <c r="G7" s="7"/>
      <c r="H7" s="7"/>
      <c r="I7" s="7"/>
      <c r="J7" s="7"/>
      <c r="K7" s="7"/>
      <c r="L7" s="7"/>
      <c r="M7" s="4"/>
      <c r="O7">
        <v>698000</v>
      </c>
      <c r="P7">
        <f t="shared" si="0"/>
        <v>571438</v>
      </c>
    </row>
    <row r="8" spans="1:18" ht="27.75" customHeight="1" x14ac:dyDescent="0.3">
      <c r="A8" s="16" t="s">
        <v>27</v>
      </c>
      <c r="B8" s="16" t="s">
        <v>76</v>
      </c>
      <c r="C8" s="14" t="s">
        <v>74</v>
      </c>
      <c r="D8" s="12">
        <v>3</v>
      </c>
      <c r="E8" s="7"/>
      <c r="F8" s="7"/>
      <c r="G8" s="7"/>
      <c r="H8" s="7"/>
      <c r="I8" s="7"/>
      <c r="J8" s="7"/>
      <c r="K8" s="7"/>
      <c r="L8" s="7"/>
      <c r="M8" s="4"/>
      <c r="O8">
        <v>655000</v>
      </c>
      <c r="P8">
        <f t="shared" si="0"/>
        <v>536235</v>
      </c>
    </row>
    <row r="9" spans="1:18" ht="27.75" customHeight="1" x14ac:dyDescent="0.3">
      <c r="A9" s="16" t="s">
        <v>8</v>
      </c>
      <c r="B9" s="4"/>
      <c r="C9" s="14" t="s">
        <v>74</v>
      </c>
      <c r="D9" s="12">
        <v>15</v>
      </c>
      <c r="E9" s="7"/>
      <c r="F9" s="7"/>
      <c r="G9" s="7"/>
      <c r="H9" s="7"/>
      <c r="I9" s="7"/>
      <c r="J9" s="7"/>
      <c r="K9" s="7"/>
      <c r="L9" s="7"/>
      <c r="M9" s="4"/>
      <c r="O9">
        <v>621400</v>
      </c>
      <c r="P9">
        <f t="shared" si="0"/>
        <v>508727</v>
      </c>
    </row>
    <row r="10" spans="1:18" ht="27.75" customHeight="1" x14ac:dyDescent="0.3">
      <c r="A10" s="16" t="s">
        <v>97</v>
      </c>
      <c r="B10" s="16"/>
      <c r="C10" s="14" t="s">
        <v>68</v>
      </c>
      <c r="D10" s="12">
        <v>15</v>
      </c>
      <c r="E10" s="7"/>
      <c r="F10" s="7"/>
      <c r="G10" s="7"/>
      <c r="H10" s="7"/>
      <c r="I10" s="7"/>
      <c r="J10" s="7"/>
      <c r="K10" s="7"/>
      <c r="L10" s="7"/>
      <c r="M10" s="4"/>
      <c r="O10">
        <v>134000</v>
      </c>
      <c r="P10">
        <f t="shared" si="0"/>
        <v>109703</v>
      </c>
    </row>
    <row r="11" spans="1:18" ht="27.75" customHeight="1" x14ac:dyDescent="0.3">
      <c r="A11" s="16" t="s">
        <v>11</v>
      </c>
      <c r="B11" s="16"/>
      <c r="C11" s="14" t="s">
        <v>54</v>
      </c>
      <c r="D11" s="12">
        <v>15</v>
      </c>
      <c r="E11" s="7"/>
      <c r="F11" s="7"/>
      <c r="G11" s="7"/>
      <c r="H11" s="7"/>
      <c r="I11" s="7"/>
      <c r="J11" s="7"/>
      <c r="K11" s="7"/>
      <c r="L11" s="7"/>
      <c r="M11" s="4"/>
      <c r="O11">
        <v>15000</v>
      </c>
      <c r="P11">
        <f t="shared" si="0"/>
        <v>12280</v>
      </c>
    </row>
    <row r="12" spans="1:18" ht="27.75" customHeight="1" x14ac:dyDescent="0.3">
      <c r="A12" s="16" t="s">
        <v>71</v>
      </c>
      <c r="B12" s="16"/>
      <c r="C12" s="14" t="s">
        <v>54</v>
      </c>
      <c r="D12" s="12"/>
      <c r="E12" s="7"/>
      <c r="F12" s="7"/>
      <c r="G12" s="7"/>
      <c r="H12" s="7"/>
      <c r="I12" s="7"/>
      <c r="J12" s="7"/>
      <c r="K12" s="7"/>
      <c r="L12" s="7"/>
      <c r="M12" s="4"/>
      <c r="O12">
        <v>76000</v>
      </c>
      <c r="P12">
        <f t="shared" si="0"/>
        <v>62219</v>
      </c>
    </row>
    <row r="13" spans="1:18" ht="27.75" customHeight="1" x14ac:dyDescent="0.3">
      <c r="A13" s="16" t="s">
        <v>5</v>
      </c>
      <c r="B13" s="16"/>
      <c r="C13" s="14" t="s">
        <v>74</v>
      </c>
      <c r="D13" s="12">
        <v>15</v>
      </c>
      <c r="E13" s="7"/>
      <c r="F13" s="7"/>
      <c r="G13" s="7"/>
      <c r="H13" s="7"/>
      <c r="I13" s="7"/>
      <c r="J13" s="7"/>
      <c r="K13" s="7"/>
      <c r="L13" s="7"/>
      <c r="M13" s="4"/>
      <c r="O13">
        <v>200000</v>
      </c>
      <c r="P13">
        <f t="shared" si="0"/>
        <v>163736</v>
      </c>
    </row>
    <row r="14" spans="1:18" ht="27.75" customHeight="1" x14ac:dyDescent="0.3">
      <c r="A14" s="16" t="s">
        <v>28</v>
      </c>
      <c r="B14" s="4"/>
      <c r="C14" s="14" t="s">
        <v>54</v>
      </c>
      <c r="D14" s="12">
        <v>2</v>
      </c>
      <c r="E14" s="7"/>
      <c r="F14" s="7"/>
      <c r="G14" s="7"/>
      <c r="H14" s="7"/>
      <c r="I14" s="7"/>
      <c r="J14" s="7"/>
      <c r="K14" s="7"/>
      <c r="L14" s="7"/>
      <c r="M14" s="4"/>
      <c r="Q14">
        <v>750000</v>
      </c>
      <c r="R14">
        <f>TRUNC(Q14*$R$4,0)</f>
        <v>614010</v>
      </c>
    </row>
    <row r="15" spans="1:18" ht="27.75" customHeight="1" x14ac:dyDescent="0.3">
      <c r="A15" s="16" t="s">
        <v>1</v>
      </c>
      <c r="B15" s="4"/>
      <c r="C15" s="14" t="s">
        <v>74</v>
      </c>
      <c r="D15" s="12">
        <v>1</v>
      </c>
      <c r="E15" s="7"/>
      <c r="F15" s="7"/>
      <c r="G15" s="7"/>
      <c r="H15" s="7"/>
      <c r="I15" s="7"/>
      <c r="J15" s="7"/>
      <c r="K15" s="7"/>
      <c r="L15" s="7"/>
      <c r="M15" s="4"/>
      <c r="O15">
        <v>250000</v>
      </c>
      <c r="P15">
        <f>TRUNC(O15*$R$4,0)</f>
        <v>204670</v>
      </c>
    </row>
    <row r="16" spans="1:18" ht="27.75" customHeight="1" x14ac:dyDescent="0.3">
      <c r="A16" s="19" t="s">
        <v>9</v>
      </c>
      <c r="B16" s="4"/>
      <c r="C16" s="13" t="s">
        <v>53</v>
      </c>
      <c r="D16" s="12">
        <v>1</v>
      </c>
      <c r="E16" s="7"/>
      <c r="F16" s="7"/>
      <c r="G16" s="7"/>
      <c r="H16" s="7"/>
      <c r="I16" s="7"/>
      <c r="J16" s="7"/>
      <c r="K16" s="7"/>
      <c r="L16" s="7"/>
      <c r="M16" s="4"/>
      <c r="O16">
        <v>1000000</v>
      </c>
      <c r="P16">
        <f>TRUNC(O16*$R$4,0)</f>
        <v>818680</v>
      </c>
    </row>
    <row r="17" spans="1:15" ht="27.75" customHeight="1" x14ac:dyDescent="0.3">
      <c r="A17" s="19"/>
      <c r="B17" s="4"/>
      <c r="C17" s="13"/>
      <c r="D17" s="12"/>
      <c r="E17" s="7"/>
      <c r="F17" s="7"/>
      <c r="G17" s="7"/>
      <c r="H17" s="7"/>
      <c r="I17" s="7"/>
      <c r="J17" s="7"/>
      <c r="K17" s="7"/>
      <c r="L17" s="7"/>
      <c r="M17" s="4"/>
    </row>
    <row r="18" spans="1:15" ht="27.75" customHeight="1" x14ac:dyDescent="0.3">
      <c r="A18" s="16"/>
      <c r="B18" s="4"/>
      <c r="C18" s="14"/>
      <c r="D18" s="12"/>
      <c r="E18" s="7"/>
      <c r="F18" s="7"/>
      <c r="G18" s="7"/>
      <c r="H18" s="7"/>
      <c r="I18" s="7"/>
      <c r="J18" s="7"/>
      <c r="K18" s="7"/>
      <c r="L18" s="7"/>
      <c r="M18" s="4"/>
    </row>
    <row r="19" spans="1:15" ht="27.75" customHeight="1" x14ac:dyDescent="0.3">
      <c r="A19" s="16"/>
      <c r="B19" s="4"/>
      <c r="C19" s="14"/>
      <c r="D19" s="12"/>
      <c r="E19" s="7"/>
      <c r="F19" s="7"/>
      <c r="G19" s="7"/>
      <c r="H19" s="7"/>
      <c r="I19" s="7"/>
      <c r="J19" s="7"/>
      <c r="K19" s="7"/>
      <c r="L19" s="7"/>
      <c r="M19" s="4"/>
      <c r="O19">
        <f>50156800-원가계산서!E26</f>
        <v>50156800</v>
      </c>
    </row>
    <row r="20" spans="1:15" ht="27.75" customHeight="1" x14ac:dyDescent="0.3">
      <c r="A20" s="16"/>
      <c r="B20" s="4"/>
      <c r="C20" s="14"/>
      <c r="D20" s="12"/>
      <c r="E20" s="7"/>
      <c r="F20" s="7"/>
      <c r="G20" s="7"/>
      <c r="H20" s="7"/>
      <c r="I20" s="7"/>
      <c r="J20" s="7"/>
      <c r="K20" s="7"/>
      <c r="L20" s="7"/>
      <c r="M20" s="4"/>
    </row>
    <row r="21" spans="1:15" ht="27.75" customHeight="1" x14ac:dyDescent="0.3">
      <c r="A21" s="16"/>
      <c r="B21" s="4"/>
      <c r="C21" s="14"/>
      <c r="D21" s="12"/>
      <c r="E21" s="7"/>
      <c r="F21" s="7"/>
      <c r="G21" s="7"/>
      <c r="H21" s="7"/>
      <c r="I21" s="7"/>
      <c r="J21" s="7"/>
      <c r="K21" s="7"/>
      <c r="L21" s="7"/>
      <c r="M21" s="4"/>
    </row>
    <row r="22" spans="1:15" ht="27.75" customHeight="1" x14ac:dyDescent="0.3">
      <c r="A22" s="16"/>
      <c r="B22" s="4"/>
      <c r="C22" s="14"/>
      <c r="D22" s="12"/>
      <c r="E22" s="7"/>
      <c r="F22" s="7"/>
      <c r="G22" s="7"/>
      <c r="H22" s="7"/>
      <c r="I22" s="7"/>
      <c r="J22" s="7"/>
      <c r="K22" s="7"/>
      <c r="L22" s="7"/>
      <c r="M22" s="4"/>
    </row>
    <row r="23" spans="1:15" ht="27.75" customHeight="1" x14ac:dyDescent="0.3">
      <c r="A23" s="16" t="s">
        <v>42</v>
      </c>
      <c r="B23" s="5"/>
      <c r="C23" s="13"/>
      <c r="D23" s="5"/>
      <c r="E23" s="5"/>
      <c r="F23" s="7">
        <f>SUM(F4:F22)</f>
        <v>0</v>
      </c>
      <c r="G23" s="5"/>
      <c r="H23" s="7">
        <f>SUM(H5:H22)</f>
        <v>0</v>
      </c>
      <c r="I23" s="5"/>
      <c r="J23" s="7">
        <f>SUM(J5:J22)</f>
        <v>0</v>
      </c>
      <c r="K23" s="5"/>
      <c r="L23" s="7">
        <f>SUM(L4:L22)</f>
        <v>0</v>
      </c>
      <c r="M23" s="5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5" type="noConversion"/>
  <pageMargins left="0.78694444894790649" right="0" top="0.39347222447395325" bottom="0.39347222447395325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표지</vt:lpstr>
      <vt:lpstr>원가계산서</vt:lpstr>
      <vt:lpstr>공종별집계표</vt:lpstr>
      <vt:lpstr>공종별내역서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</cp:lastModifiedBy>
  <cp:revision>4</cp:revision>
  <cp:lastPrinted>2026-03-05T09:19:09Z</cp:lastPrinted>
  <dcterms:created xsi:type="dcterms:W3CDTF">2019-07-08T04:47:47Z</dcterms:created>
  <dcterms:modified xsi:type="dcterms:W3CDTF">2026-03-09T05:11:25Z</dcterms:modified>
  <cp:version>1300.0100.01</cp:version>
</cp:coreProperties>
</file>